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65248" windowWidth="13716" windowHeight="8208" activeTab="0"/>
  </bookViews>
  <sheets>
    <sheet name="Лист2" sheetId="1" r:id="rId1"/>
  </sheets>
  <definedNames>
    <definedName name="_xlnm.Print_Area" localSheetId="0">'Лист2'!$A$1:$J$179</definedName>
  </definedNames>
  <calcPr fullCalcOnLoad="1"/>
</workbook>
</file>

<file path=xl/sharedStrings.xml><?xml version="1.0" encoding="utf-8"?>
<sst xmlns="http://schemas.openxmlformats.org/spreadsheetml/2006/main" count="593" uniqueCount="211">
  <si>
    <t xml:space="preserve">Общегосударственные вопросы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</si>
  <si>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</si>
  <si>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</si>
  <si>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</si>
  <si>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</si>
  <si>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</si>
  <si>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</si>
  <si>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</si>
  <si>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</si>
  <si>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</si>
  <si>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</si>
  <si>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</si>
  <si>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</si>
  <si>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</si>
  <si>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</si>
  <si>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</si>
  <si>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</si>
  <si>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</si>
  <si>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</si>
  <si>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</si>
  <si>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</si>
  <si>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</si>
  <si>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</si>
  <si>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</si>
  <si>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</si>
  <si>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</si>
  <si>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</si>
  <si>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</si>
  <si>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1000</t>
  </si>
  <si>
    <t>Пенсионное обеспечение</t>
  </si>
  <si>
    <t>1001</t>
  </si>
  <si>
    <t>0409</t>
  </si>
  <si>
    <t>Водное хозяйство</t>
  </si>
  <si>
    <t>0406</t>
  </si>
  <si>
    <t>Дорожное хозяйство (дорожные фонды)</t>
  </si>
  <si>
    <t>Физическая культура и спорт</t>
  </si>
  <si>
    <t>1100</t>
  </si>
  <si>
    <t>Массовый спорт</t>
  </si>
  <si>
    <t>Другие вопросы в области социальной политики</t>
  </si>
  <si>
    <t>Культура и кинематография</t>
  </si>
  <si>
    <t>0113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</si>
  <si>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</si>
  <si>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</si>
  <si>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</si>
  <si>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Социальная политика</t>
  </si>
  <si>
    <t>Глава муниципального образования</t>
  </si>
  <si>
    <t xml:space="preserve">Расходы на выплаты персоналу муниципальных органов </t>
  </si>
  <si>
    <t>Расходы на выплаты персоналу казенных учреждений</t>
  </si>
  <si>
    <t>Выполнение других обязательств государства</t>
  </si>
  <si>
    <t xml:space="preserve">Дворцы и дома культуры, другие учреждения культуры 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</si>
  <si>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</si>
  <si>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 национальной безопасности и правоохранительной деятельности</t>
  </si>
  <si>
    <t>Мероприятия по землеустройству и землепользованию</t>
  </si>
  <si>
    <t>Мероприятия по реконструкции, модернизации и капитальному ремонту жилищного фонда</t>
  </si>
  <si>
    <t xml:space="preserve">Библиотеки 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</si>
  <si>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</si>
  <si>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</si>
  <si>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Мероприятия в области социальной политики</t>
  </si>
  <si>
    <t>Результат исполнения бюджета ("+"профицит, "-" дефицит)</t>
  </si>
  <si>
    <t>муниципального образования</t>
  </si>
  <si>
    <t xml:space="preserve">Транспорт </t>
  </si>
  <si>
    <t>0408</t>
  </si>
  <si>
    <t>Автомобильный транспорт</t>
  </si>
  <si>
    <t>Бюджетные инвестиции</t>
  </si>
  <si>
    <t>Музеи и постоянные выставки</t>
  </si>
  <si>
    <t>Социальное обеспечение населения</t>
  </si>
  <si>
    <t>Итого по Михайловскому муниципальному образованию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</si>
  <si>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</si>
  <si>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</si>
  <si>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</si>
  <si>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</si>
  <si>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Расходы на мероприятия в сфере средств массовой информации</t>
  </si>
  <si>
    <t>810</t>
  </si>
  <si>
    <t xml:space="preserve">Субсидии юридическим лицам (кроме муниципальных учреждений) и физическим лицам-производителям товаров, работ, услуг </t>
  </si>
  <si>
    <t>Выплата вознаграждения лицам, удостоенным звания "Почетный гражданин"</t>
  </si>
  <si>
    <t>Непрограммные направления деятельности</t>
  </si>
  <si>
    <t>Подпрограмма "Восстановление и развитие объектов внешнего благоустройства Михайловского муниципального образования</t>
  </si>
  <si>
    <t>610</t>
  </si>
  <si>
    <t>Субсидии бюджетным учреждениям</t>
  </si>
  <si>
    <t>Обеспечение условий для развития на территории поселения физической культуры и массового спорта</t>
  </si>
  <si>
    <t>Публичные нормативные выплаты гражданам несоциального характера</t>
  </si>
  <si>
    <t>Наименование раздела, подраздела, целевой статьи или вида расходов</t>
  </si>
  <si>
    <t xml:space="preserve">Код раздела, подраздела </t>
  </si>
  <si>
    <t xml:space="preserve">Код целевой статьи </t>
  </si>
  <si>
    <t>Код вида расходов</t>
  </si>
  <si>
    <t>0000000000</t>
  </si>
  <si>
    <t>0200000000</t>
  </si>
  <si>
    <t>0400000000</t>
  </si>
  <si>
    <t>0300000000</t>
  </si>
  <si>
    <t>0360000000</t>
  </si>
  <si>
    <t>0320000000</t>
  </si>
  <si>
    <t>7002000005</t>
  </si>
  <si>
    <t>7002000010</t>
  </si>
  <si>
    <t>7002000011</t>
  </si>
  <si>
    <t>7002000030</t>
  </si>
  <si>
    <t>0202100000</t>
  </si>
  <si>
    <t>7002000013</t>
  </si>
  <si>
    <t>7002000015</t>
  </si>
  <si>
    <t>0322100000</t>
  </si>
  <si>
    <t>0362100000</t>
  </si>
  <si>
    <t>0362200000</t>
  </si>
  <si>
    <t>0362300000</t>
  </si>
  <si>
    <t>0362400000</t>
  </si>
  <si>
    <t>7002000023</t>
  </si>
  <si>
    <t>7002000024</t>
  </si>
  <si>
    <t>7002000025</t>
  </si>
  <si>
    <t>7002000026</t>
  </si>
  <si>
    <t>7002000033</t>
  </si>
  <si>
    <t>7002000027</t>
  </si>
  <si>
    <t>7002000028</t>
  </si>
  <si>
    <t>Обеспечение деятельности муниципальных органов (центральный аппарат)</t>
  </si>
  <si>
    <t>Муниципальная программа «Обеспечение жильем молодых семей на территории Михайловского муниципального образования» до 2020 года</t>
  </si>
  <si>
    <t>320</t>
  </si>
  <si>
    <t>Повышение эксплуатационной надежности ГТС (в т.ч. бесхозных) путем их приведения к безопасному состоянию</t>
  </si>
  <si>
    <t>Подпрограмма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Михайловского муниципального образования"</t>
  </si>
  <si>
    <t>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Михайловского муниципального образования</t>
  </si>
  <si>
    <t>Подпрограмма "Развитие газификации Михайловского муниципального образования"</t>
  </si>
  <si>
    <t>Развитие газификации Михайловского муниципального образования</t>
  </si>
  <si>
    <t>Содержание уличного освещения</t>
  </si>
  <si>
    <t>Озеленение территории Михайловского муниципального образования</t>
  </si>
  <si>
    <t>Организация и содержание мест захоронений</t>
  </si>
  <si>
    <t>Прочие мероприятия по благоустройству территории Михайловского МО</t>
  </si>
  <si>
    <t>0402200000</t>
  </si>
  <si>
    <t>Содержание автомобильных дорог местного значения</t>
  </si>
  <si>
    <t>0310000000</t>
  </si>
  <si>
    <t>Предоставление социальных выплат на строительство (приобретение) жилья для граждан, проживающих в сельской местности Михайловского  муниципального образования</t>
  </si>
  <si>
    <t>Номер строки</t>
  </si>
  <si>
    <t>Муниципальная программа "Экология и природные ресурсы Михайловского муниципального образования на 2015-2020 годы"</t>
  </si>
  <si>
    <t>Муниципальная программа "Развитие и обеспечение сохранности улично-дорожной сети Михайловского муниципального образования» на 2015-2022 годы"</t>
  </si>
  <si>
    <t>Муниципальная программа "Развитие жилищно-коммунального хозяйства и повышение энергетической эффективности в Михайловском муниципальном образовании на 2015-2020 годы"</t>
  </si>
  <si>
    <t>Муниципальная  программа «Устойчивое развитие сельских территорий Михайловского муниципального образования на 2014-2020 годы и на период до 2020 года»</t>
  </si>
  <si>
    <t>0500000000</t>
  </si>
  <si>
    <t>0100000000</t>
  </si>
  <si>
    <t>0105</t>
  </si>
  <si>
    <t>7002051200</t>
  </si>
  <si>
    <t>Судебная система</t>
  </si>
  <si>
    <t>7002041100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</si>
  <si>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</si>
  <si>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</si>
  <si>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</si>
  <si>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</si>
  <si>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</si>
  <si>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</si>
  <si>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7002051180</t>
  </si>
  <si>
    <t>120</t>
  </si>
  <si>
    <t>0312100001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</si>
  <si>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</si>
  <si>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</si>
  <si>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</si>
  <si>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</si>
  <si>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7005000008</t>
  </si>
  <si>
    <t>Организация электро-, тепло-, газо- и водоснабжения населения, водоотведения,снабжения населения топливом, в том числе на осуществление своевременных расчетов за топливно-энергетические ресурсы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</si>
  <si>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</si>
  <si>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7002000035</t>
  </si>
  <si>
    <t>0600000000</t>
  </si>
  <si>
    <t>Подпрограмма "Благоустройство муниципальных территорий общего пользования Михайловского муниципального образования"</t>
  </si>
  <si>
    <t>0620000000</t>
  </si>
  <si>
    <t>Благоустройство муниципальных территорий общего пользования Михайловского муниципального образования</t>
  </si>
  <si>
    <t>0622100000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</si>
  <si>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</si>
  <si>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"Формирование современной городской среды" на 2018-2022 годы на территории городского поселения "Михайловское муниципальное образование"</t>
  </si>
  <si>
    <t>Муниципальная  программа «Устойчивое развитие сельских территорий Михайловского муниципального образования на 2014-2017 годы и на период до 2024 года»</t>
  </si>
  <si>
    <t xml:space="preserve">Финансовое обеспечение государственных полномочий по составлению, ежегодному изменению и дополнению списков  и запасных списков кандидатов в присяжные заседатели федеральных судов общей юрисдикции
</t>
  </si>
  <si>
    <t>7002000051</t>
  </si>
  <si>
    <t>Снос ветхого и аварийного жилья на территории Михайловского муниципального образования</t>
  </si>
  <si>
    <t>02021S4600</t>
  </si>
  <si>
    <t>03221S2300</t>
  </si>
  <si>
    <t>Развитие газификации Михайловского муниципального образования (софинансирование за счет средств местного бюджета)</t>
  </si>
  <si>
    <t>06221L5550</t>
  </si>
  <si>
    <t>0202144600</t>
  </si>
  <si>
    <t>Строительство, реконструкция, капитальный ремонт, ремонт автомобильных дорог общего пользования местного значения подпрограммы «Развитие и обеспечение сохранности сети автомобильных дорог на территории Свердловской области» государственной программы Свердловской области «Развитие транспортного комплекса Свердловской области до 2024 года»</t>
  </si>
  <si>
    <t>0322142300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</si>
  <si>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</si>
  <si>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Строительство, реконструкция, капитальный ремонт, ремонт автомобильных дорог общего пользования местного значения (софинансирование за счет средств местного бюджета)</t>
  </si>
  <si>
    <t>Благоустройство муниципальных территорий общего пользования Михайловского муниципального образования государственной программы Свердловской области «Формирование современной городской среды на территории Свердловской области на 2018-2022 годы</t>
  </si>
  <si>
    <t>0102345671</t>
  </si>
  <si>
    <t>Развитие газификации в сельской местности подпрограммы «Устойчивое развитие сельских населенных пунктов Свердловской области» государственной программы Свердловской области  «Развитие агропромышленного комплекса и потребительского рынка Свердловской области до 2024 года</t>
  </si>
  <si>
    <t>7002040700</t>
  </si>
  <si>
    <t>Резервный фонд Правительства Свердловской области</t>
  </si>
  <si>
    <t>01021L5670</t>
  </si>
  <si>
    <t>Предоставление социальных выплат молодым семьям, на приобретение (строительство) жилья на условиях софинансирования из федерального бюджета</t>
  </si>
  <si>
    <t>05021L4970</t>
  </si>
  <si>
    <t>7002000039</t>
  </si>
  <si>
    <t>Прочие мероприятия в области жилищного хозяйства</t>
  </si>
  <si>
    <t>7002000020</t>
  </si>
  <si>
    <t>Прочие мероприятия по благоустройству</t>
  </si>
  <si>
    <t>0700000000</t>
  </si>
  <si>
    <t>0730000000</t>
  </si>
  <si>
    <t>Муниципальная  программа "Развитие физической культуры, спорта и молодежной  политики на территории  Михайловского муниципального образования на политики  на 2017-2019 годы"</t>
  </si>
  <si>
    <t>Подпрограмма "Повышение эффективности спортивно-массовой работы и развитие материально-технической базы физической культуры и спорта "</t>
  </si>
  <si>
    <t>7002040600</t>
  </si>
  <si>
    <t>Обеспечение оплаты труда работников муниципальных учреждений в размере не ниже минимального размера оплаты труда</t>
  </si>
  <si>
    <t>07321S8100</t>
  </si>
  <si>
    <t>Повышение эффективности спортивно-массовой работы и развитие материально-технической базы физической культуры и спорта (софинансирование за счет средств местного бюджета)</t>
  </si>
  <si>
    <t>7002146500</t>
  </si>
  <si>
    <t>7002246500</t>
  </si>
  <si>
    <t>7002346500</t>
  </si>
  <si>
    <t>0732148100</t>
  </si>
  <si>
    <t>Строительство и реконструкция спортивных объектов муниципальной собственности, включая малобюджетные физкультурно-спортивные объекты шаговой доступности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</si>
  <si>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 муниципальных учреждениях культуры подпрограммы «Развитие культуры и искусства» государственной программы Свердловской области «Развитие культуры в Свердловской области до 2024 года» (Дома культуры)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</si>
  <si>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 муниципальных учреждениях культуры подпрограммы «Развитие культуры и искусства» государственной программы Свердловской области «Развитие культуры в Свердловской области до 2024 года» (Музеи и постоянные выставки)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</si>
  <si>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 муниципальных учреждениях культуры подпрограммы «Развитие культуры и искусства» государственной программы Свердловской области «Развитие культуры в Свердловской области до 2024 года» (Библиотеки)</t>
  </si>
  <si>
    <t>Приложение 2</t>
  </si>
  <si>
    <t>Исполнение бюджета Михайловского муниципального образования по расходам за 9 месяцев 2018 года</t>
  </si>
  <si>
    <t xml:space="preserve">Утвержденные бюджетные назначения на год с учетом уточнений, (в тысячах рублей) </t>
  </si>
  <si>
    <t>Исполнено</t>
  </si>
  <si>
    <t>в тысячах рублей</t>
  </si>
  <si>
    <t>в процентах к сумме средств, отраженных в графе 6</t>
  </si>
  <si>
    <t xml:space="preserve">                                                </t>
  </si>
  <si>
    <t>от10. 10.2018г   №315</t>
  </si>
  <si>
    <t>к Постановлению администрации  Михайловского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</si>
</sst>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4"/>
      <name val="Times New Roman"/>
      <family val="1"/>
    </font>
    <font>
      <sz val="12"/>
      <color indexed="5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183" fontId="0" fillId="0" borderId="0" xfId="0" applyNumberFormat="1" applyFill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183" fontId="5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2" borderId="10" xfId="0" applyNumberFormat="1" applyFont="1" applyFill="1" applyBorder="1" applyAlignment="1">
      <alignment horizontal="center"/>
    </xf>
    <xf numFmtId="183" fontId="3" fillId="22" borderId="10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49" fontId="3" fillId="22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49" fontId="3" fillId="7" borderId="10" xfId="0" applyNumberFormat="1" applyFont="1" applyFill="1" applyBorder="1" applyAlignment="1">
      <alignment horizontal="center"/>
    </xf>
    <xf numFmtId="183" fontId="3" fillId="7" borderId="10" xfId="0" applyNumberFormat="1" applyFont="1" applyFill="1" applyBorder="1" applyAlignment="1">
      <alignment horizontal="center"/>
    </xf>
    <xf numFmtId="183" fontId="3" fillId="4" borderId="10" xfId="0" applyNumberFormat="1" applyFont="1" applyFill="1" applyBorder="1" applyAlignment="1">
      <alignment horizontal="center"/>
    </xf>
    <xf numFmtId="0" fontId="3" fillId="7" borderId="1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3" fontId="5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5" fillId="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80" fontId="32" fillId="0" borderId="10" xfId="0" applyNumberFormat="1" applyFont="1" applyFill="1" applyBorder="1" applyAlignment="1">
      <alignment horizontal="center"/>
    </xf>
    <xf numFmtId="180" fontId="3" fillId="22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3" fillId="4" borderId="10" xfId="0" applyNumberFormat="1" applyFont="1" applyFill="1" applyBorder="1" applyAlignment="1">
      <alignment horizontal="center"/>
    </xf>
    <xf numFmtId="180" fontId="5" fillId="4" borderId="10" xfId="0" applyNumberFormat="1" applyFont="1" applyFill="1" applyBorder="1" applyAlignment="1">
      <alignment horizontal="center"/>
    </xf>
    <xf numFmtId="180" fontId="32" fillId="4" borderId="10" xfId="0" applyNumberFormat="1" applyFont="1" applyFill="1" applyBorder="1" applyAlignment="1">
      <alignment horizontal="center"/>
    </xf>
    <xf numFmtId="180" fontId="3" fillId="7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22" borderId="13" xfId="0" applyNumberFormat="1" applyFont="1" applyFill="1" applyBorder="1" applyAlignment="1">
      <alignment horizontal="left" wrapText="1"/>
    </xf>
    <xf numFmtId="0" fontId="0" fillId="22" borderId="14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4" borderId="13" xfId="0" applyNumberFormat="1" applyFont="1" applyFill="1" applyBorder="1" applyAlignment="1">
      <alignment horizontal="left" wrapText="1"/>
    </xf>
    <xf numFmtId="0" fontId="0" fillId="4" borderId="14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22" borderId="14" xfId="0" applyFill="1" applyBorder="1" applyAlignment="1">
      <alignment/>
    </xf>
    <xf numFmtId="0" fontId="0" fillId="22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1" xfId="0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31" fillId="0" borderId="13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7" borderId="13" xfId="0" applyNumberFormat="1" applyFont="1" applyFill="1" applyBorder="1" applyAlignment="1">
      <alignment horizontal="left" wrapText="1"/>
    </xf>
    <xf numFmtId="0" fontId="0" fillId="7" borderId="14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7" borderId="14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3" fontId="2" fillId="0" borderId="12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3"/>
  <sheetViews>
    <sheetView tabSelected="1" view="pageBreakPreview" zoomScale="75" zoomScaleNormal="75" zoomScaleSheetLayoutView="75" zoomScalePageLayoutView="0" workbookViewId="0" topLeftCell="A1">
      <selection activeCell="F7" sqref="F7"/>
    </sheetView>
  </sheetViews>
  <sheetFormatPr defaultColWidth="9.00390625" defaultRowHeight="12.75"/>
  <cols>
    <col min="2" max="3" width="8.875" style="4" customWidth="1"/>
    <col min="4" max="4" width="63.50390625" style="4" customWidth="1"/>
    <col min="5" max="5" width="8.00390625" style="8" customWidth="1"/>
    <col min="6" max="6" width="22.50390625" style="8" customWidth="1"/>
    <col min="7" max="7" width="8.875" style="8" customWidth="1"/>
    <col min="8" max="8" width="16.125" style="16" customWidth="1"/>
    <col min="9" max="9" width="11.875" style="15" customWidth="1"/>
    <col min="10" max="13" width="8.875" style="4" customWidth="1"/>
    <col min="14" max="14" width="14.00390625" style="4" customWidth="1"/>
    <col min="15" max="96" width="8.875" style="4" customWidth="1"/>
  </cols>
  <sheetData>
    <row r="1" spans="6:9" ht="12.75">
      <c r="F1" s="8" t="s">
        <v>202</v>
      </c>
      <c r="I1" s="30"/>
    </row>
    <row r="2" spans="6:9" ht="12.75">
      <c r="F2" s="8" t="s">
        <v>210</v>
      </c>
      <c r="I2" s="30"/>
    </row>
    <row r="3" spans="6:9" ht="12.75">
      <c r="F3" s="8" t="s">
        <v>59</v>
      </c>
      <c r="I3" s="30"/>
    </row>
    <row r="4" spans="6:9" ht="12.75">
      <c r="F4" s="8" t="s">
        <v>209</v>
      </c>
      <c r="I4" s="30"/>
    </row>
    <row r="5" ht="12.75">
      <c r="I5" s="30"/>
    </row>
    <row r="6" spans="2:10" ht="44.25" customHeight="1">
      <c r="B6" s="154" t="s">
        <v>203</v>
      </c>
      <c r="C6" s="155"/>
      <c r="D6" s="155"/>
      <c r="E6" s="155"/>
      <c r="F6" s="155"/>
      <c r="G6" s="155"/>
      <c r="H6" s="155"/>
      <c r="I6" s="155"/>
      <c r="J6" s="155"/>
    </row>
    <row r="7" spans="2:9" ht="30" customHeight="1">
      <c r="B7" s="67"/>
      <c r="C7" s="67"/>
      <c r="D7" s="67"/>
      <c r="E7" s="67"/>
      <c r="F7" s="67"/>
      <c r="G7" s="67"/>
      <c r="H7" s="67"/>
      <c r="I7" s="30"/>
    </row>
    <row r="8" spans="1:10" ht="21.75" customHeight="1">
      <c r="A8" s="156" t="s">
        <v>126</v>
      </c>
      <c r="B8" s="158" t="s">
        <v>81</v>
      </c>
      <c r="C8" s="159"/>
      <c r="D8" s="159"/>
      <c r="E8" s="158" t="s">
        <v>82</v>
      </c>
      <c r="F8" s="158" t="s">
        <v>83</v>
      </c>
      <c r="G8" s="158" t="s">
        <v>84</v>
      </c>
      <c r="H8" s="161" t="s">
        <v>204</v>
      </c>
      <c r="I8" s="163" t="s">
        <v>205</v>
      </c>
      <c r="J8" s="164"/>
    </row>
    <row r="9" spans="1:96" s="3" customFormat="1" ht="191.25" customHeight="1">
      <c r="A9" s="157"/>
      <c r="B9" s="159"/>
      <c r="C9" s="159"/>
      <c r="D9" s="159"/>
      <c r="E9" s="160"/>
      <c r="F9" s="160"/>
      <c r="G9" s="160"/>
      <c r="H9" s="162"/>
      <c r="I9" s="31" t="s">
        <v>206</v>
      </c>
      <c r="J9" s="31" t="s">
        <v>207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s="3" customFormat="1" ht="15">
      <c r="A10" s="59">
        <v>1</v>
      </c>
      <c r="B10" s="121">
        <v>2</v>
      </c>
      <c r="C10" s="122"/>
      <c r="D10" s="123"/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s="1" customFormat="1" ht="17.25">
      <c r="A11" s="59">
        <f>A10+1</f>
        <v>2</v>
      </c>
      <c r="B11" s="96" t="s">
        <v>0</v>
      </c>
      <c r="C11" s="97"/>
      <c r="D11" s="98"/>
      <c r="E11" s="10" t="s">
        <v>1</v>
      </c>
      <c r="F11" s="10" t="s">
        <v>85</v>
      </c>
      <c r="G11" s="10" t="s">
        <v>2</v>
      </c>
      <c r="H11" s="32">
        <f>H12+H16+H21+H26+H30</f>
        <v>19043.100000000002</v>
      </c>
      <c r="I11" s="32">
        <f>I12+I16+I21+I26+I30</f>
        <v>12715.800000000001</v>
      </c>
      <c r="J11" s="73">
        <f>I11/H11*100</f>
        <v>66.7737920821715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1:96" s="2" customFormat="1" ht="36" customHeight="1">
      <c r="A12" s="59">
        <f aca="true" t="shared" si="0" ref="A12:A68">A11+1</f>
        <v>3</v>
      </c>
      <c r="B12" s="91" t="s">
        <v>3</v>
      </c>
      <c r="C12" s="116"/>
      <c r="D12" s="117"/>
      <c r="E12" s="9" t="s">
        <v>4</v>
      </c>
      <c r="F12" s="11" t="s">
        <v>85</v>
      </c>
      <c r="G12" s="9" t="s">
        <v>2</v>
      </c>
      <c r="H12" s="33">
        <f aca="true" t="shared" si="1" ref="H12:I14">H13</f>
        <v>2028.1</v>
      </c>
      <c r="I12" s="33">
        <f t="shared" si="1"/>
        <v>1105</v>
      </c>
      <c r="J12" s="69">
        <f aca="true" t="shared" si="2" ref="J12:J75">I12/H12*100</f>
        <v>54.484492875104785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s="38" customFormat="1" ht="21.75" customHeight="1">
      <c r="A13" s="59">
        <f t="shared" si="0"/>
        <v>4</v>
      </c>
      <c r="B13" s="78" t="s">
        <v>75</v>
      </c>
      <c r="C13" s="79"/>
      <c r="D13" s="80"/>
      <c r="E13" s="20" t="s">
        <v>4</v>
      </c>
      <c r="F13" s="20">
        <v>7000000000</v>
      </c>
      <c r="G13" s="20" t="s">
        <v>2</v>
      </c>
      <c r="H13" s="34">
        <f t="shared" si="1"/>
        <v>2028.1</v>
      </c>
      <c r="I13" s="34">
        <f t="shared" si="1"/>
        <v>1105</v>
      </c>
      <c r="J13" s="68">
        <f t="shared" si="2"/>
        <v>54.484492875104785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</row>
    <row r="14" spans="1:96" s="38" customFormat="1" ht="21.75" customHeight="1">
      <c r="A14" s="59">
        <f t="shared" si="0"/>
        <v>5</v>
      </c>
      <c r="B14" s="78" t="s">
        <v>45</v>
      </c>
      <c r="C14" s="94"/>
      <c r="D14" s="95"/>
      <c r="E14" s="20" t="s">
        <v>4</v>
      </c>
      <c r="F14" s="20">
        <v>7002001001</v>
      </c>
      <c r="G14" s="20" t="s">
        <v>2</v>
      </c>
      <c r="H14" s="34">
        <f t="shared" si="1"/>
        <v>2028.1</v>
      </c>
      <c r="I14" s="34">
        <f t="shared" si="1"/>
        <v>1105</v>
      </c>
      <c r="J14" s="68">
        <f t="shared" si="2"/>
        <v>54.484492875104785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</row>
    <row r="15" spans="1:96" s="38" customFormat="1" ht="24.75" customHeight="1">
      <c r="A15" s="59">
        <f t="shared" si="0"/>
        <v>6</v>
      </c>
      <c r="B15" s="78" t="s">
        <v>46</v>
      </c>
      <c r="C15" s="79"/>
      <c r="D15" s="80"/>
      <c r="E15" s="20" t="s">
        <v>4</v>
      </c>
      <c r="F15" s="20">
        <v>7002001001</v>
      </c>
      <c r="G15" s="20">
        <v>120</v>
      </c>
      <c r="H15" s="34">
        <v>2028.1</v>
      </c>
      <c r="I15" s="68">
        <v>1105</v>
      </c>
      <c r="J15" s="68">
        <f t="shared" si="2"/>
        <v>54.484492875104785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</row>
    <row r="16" spans="1:96" s="2" customFormat="1" ht="46.5" customHeight="1">
      <c r="A16" s="59">
        <f t="shared" si="0"/>
        <v>7</v>
      </c>
      <c r="B16" s="91" t="s">
        <v>5</v>
      </c>
      <c r="C16" s="116"/>
      <c r="D16" s="117"/>
      <c r="E16" s="9" t="s">
        <v>6</v>
      </c>
      <c r="F16" s="11" t="s">
        <v>85</v>
      </c>
      <c r="G16" s="9" t="s">
        <v>2</v>
      </c>
      <c r="H16" s="33">
        <f>H18</f>
        <v>703.3000000000001</v>
      </c>
      <c r="I16" s="33">
        <f>I18</f>
        <v>481.5</v>
      </c>
      <c r="J16" s="69">
        <f t="shared" si="2"/>
        <v>68.46296032987344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1:96" s="38" customFormat="1" ht="23.25" customHeight="1">
      <c r="A17" s="59">
        <f t="shared" si="0"/>
        <v>8</v>
      </c>
      <c r="B17" s="78" t="s">
        <v>75</v>
      </c>
      <c r="C17" s="79"/>
      <c r="D17" s="80"/>
      <c r="E17" s="20" t="s">
        <v>6</v>
      </c>
      <c r="F17" s="20">
        <v>7000000000</v>
      </c>
      <c r="G17" s="20" t="s">
        <v>2</v>
      </c>
      <c r="H17" s="34">
        <f>H18</f>
        <v>703.3000000000001</v>
      </c>
      <c r="I17" s="34">
        <f>I18</f>
        <v>481.5</v>
      </c>
      <c r="J17" s="68">
        <f t="shared" si="2"/>
        <v>68.46296032987344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</row>
    <row r="18" spans="1:96" s="38" customFormat="1" ht="30" customHeight="1">
      <c r="A18" s="59">
        <f t="shared" si="0"/>
        <v>9</v>
      </c>
      <c r="B18" s="78" t="s">
        <v>110</v>
      </c>
      <c r="C18" s="94"/>
      <c r="D18" s="95"/>
      <c r="E18" s="20" t="s">
        <v>6</v>
      </c>
      <c r="F18" s="20">
        <v>7002001002</v>
      </c>
      <c r="G18" s="20" t="s">
        <v>2</v>
      </c>
      <c r="H18" s="34">
        <f>H19+H20</f>
        <v>703.3000000000001</v>
      </c>
      <c r="I18" s="34">
        <f>I19+I20</f>
        <v>481.5</v>
      </c>
      <c r="J18" s="68">
        <f t="shared" si="2"/>
        <v>68.46296032987344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</row>
    <row r="19" spans="1:96" s="38" customFormat="1" ht="21.75" customHeight="1">
      <c r="A19" s="59">
        <f t="shared" si="0"/>
        <v>10</v>
      </c>
      <c r="B19" s="78" t="s">
        <v>46</v>
      </c>
      <c r="C19" s="79"/>
      <c r="D19" s="80"/>
      <c r="E19" s="20" t="s">
        <v>6</v>
      </c>
      <c r="F19" s="20">
        <v>7002001002</v>
      </c>
      <c r="G19" s="20">
        <v>120</v>
      </c>
      <c r="H19" s="34">
        <v>599.6</v>
      </c>
      <c r="I19" s="68">
        <v>421.8</v>
      </c>
      <c r="J19" s="68">
        <f t="shared" si="2"/>
        <v>70.34689793195463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</row>
    <row r="20" spans="1:96" s="38" customFormat="1" ht="37.5" customHeight="1">
      <c r="A20" s="59">
        <f t="shared" si="0"/>
        <v>11</v>
      </c>
      <c r="B20" s="78" t="s">
        <v>67</v>
      </c>
      <c r="C20" s="79"/>
      <c r="D20" s="80"/>
      <c r="E20" s="20" t="s">
        <v>6</v>
      </c>
      <c r="F20" s="20">
        <v>7002001002</v>
      </c>
      <c r="G20" s="20">
        <v>240</v>
      </c>
      <c r="H20" s="34">
        <v>103.7</v>
      </c>
      <c r="I20" s="68">
        <v>59.7</v>
      </c>
      <c r="J20" s="68">
        <f t="shared" si="2"/>
        <v>57.56991321118612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</row>
    <row r="21" spans="1:96" s="2" customFormat="1" ht="54" customHeight="1">
      <c r="A21" s="59">
        <f t="shared" si="0"/>
        <v>12</v>
      </c>
      <c r="B21" s="91" t="s">
        <v>7</v>
      </c>
      <c r="C21" s="116"/>
      <c r="D21" s="117"/>
      <c r="E21" s="9" t="s">
        <v>8</v>
      </c>
      <c r="F21" s="11" t="s">
        <v>85</v>
      </c>
      <c r="G21" s="9" t="s">
        <v>2</v>
      </c>
      <c r="H21" s="33">
        <f>H22</f>
        <v>15640</v>
      </c>
      <c r="I21" s="33">
        <f>I22</f>
        <v>11003.6</v>
      </c>
      <c r="J21" s="69">
        <f t="shared" si="2"/>
        <v>70.35549872122763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s="38" customFormat="1" ht="24.75" customHeight="1">
      <c r="A22" s="59">
        <f t="shared" si="0"/>
        <v>13</v>
      </c>
      <c r="B22" s="78" t="s">
        <v>75</v>
      </c>
      <c r="C22" s="79"/>
      <c r="D22" s="80"/>
      <c r="E22" s="20" t="s">
        <v>8</v>
      </c>
      <c r="F22" s="20">
        <v>7000000000</v>
      </c>
      <c r="G22" s="20" t="s">
        <v>2</v>
      </c>
      <c r="H22" s="34">
        <f>H23</f>
        <v>15640</v>
      </c>
      <c r="I22" s="34">
        <f>I23</f>
        <v>11003.6</v>
      </c>
      <c r="J22" s="68">
        <f t="shared" si="2"/>
        <v>70.35549872122763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</row>
    <row r="23" spans="1:96" s="38" customFormat="1" ht="33.75" customHeight="1">
      <c r="A23" s="59">
        <f t="shared" si="0"/>
        <v>14</v>
      </c>
      <c r="B23" s="78" t="s">
        <v>110</v>
      </c>
      <c r="C23" s="94"/>
      <c r="D23" s="95"/>
      <c r="E23" s="20" t="s">
        <v>8</v>
      </c>
      <c r="F23" s="20">
        <v>7002001002</v>
      </c>
      <c r="G23" s="20" t="s">
        <v>2</v>
      </c>
      <c r="H23" s="34">
        <f>H24+H25</f>
        <v>15640</v>
      </c>
      <c r="I23" s="34">
        <f>I24+I25</f>
        <v>11003.6</v>
      </c>
      <c r="J23" s="68">
        <f t="shared" si="2"/>
        <v>70.35549872122763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</row>
    <row r="24" spans="1:96" s="38" customFormat="1" ht="27" customHeight="1">
      <c r="A24" s="59">
        <f t="shared" si="0"/>
        <v>15</v>
      </c>
      <c r="B24" s="78" t="s">
        <v>46</v>
      </c>
      <c r="C24" s="79"/>
      <c r="D24" s="80"/>
      <c r="E24" s="20" t="s">
        <v>8</v>
      </c>
      <c r="F24" s="20">
        <v>7002001002</v>
      </c>
      <c r="G24" s="20">
        <v>120</v>
      </c>
      <c r="H24" s="34">
        <v>11452</v>
      </c>
      <c r="I24" s="68">
        <v>8210.7</v>
      </c>
      <c r="J24" s="68">
        <f t="shared" si="2"/>
        <v>71.69664687390849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</row>
    <row r="25" spans="1:96" s="38" customFormat="1" ht="36" customHeight="1">
      <c r="A25" s="59">
        <f t="shared" si="0"/>
        <v>16</v>
      </c>
      <c r="B25" s="78" t="s">
        <v>67</v>
      </c>
      <c r="C25" s="79"/>
      <c r="D25" s="80"/>
      <c r="E25" s="20" t="s">
        <v>8</v>
      </c>
      <c r="F25" s="20">
        <v>7002001002</v>
      </c>
      <c r="G25" s="20">
        <v>240</v>
      </c>
      <c r="H25" s="34">
        <v>4188</v>
      </c>
      <c r="I25" s="68">
        <v>2792.9</v>
      </c>
      <c r="J25" s="68">
        <f t="shared" si="2"/>
        <v>66.68815663801337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</row>
    <row r="26" spans="1:96" s="38" customFormat="1" ht="22.5" customHeight="1">
      <c r="A26" s="59">
        <f t="shared" si="0"/>
        <v>17</v>
      </c>
      <c r="B26" s="91" t="s">
        <v>135</v>
      </c>
      <c r="C26" s="92"/>
      <c r="D26" s="93"/>
      <c r="E26" s="11" t="s">
        <v>133</v>
      </c>
      <c r="F26" s="11" t="s">
        <v>85</v>
      </c>
      <c r="G26" s="9" t="s">
        <v>2</v>
      </c>
      <c r="H26" s="33">
        <v>51.2</v>
      </c>
      <c r="I26" s="69">
        <v>39.5</v>
      </c>
      <c r="J26" s="69">
        <f t="shared" si="2"/>
        <v>77.1484375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</row>
    <row r="27" spans="1:96" s="38" customFormat="1" ht="26.25" customHeight="1">
      <c r="A27" s="59">
        <f t="shared" si="0"/>
        <v>18</v>
      </c>
      <c r="B27" s="109" t="s">
        <v>75</v>
      </c>
      <c r="C27" s="134"/>
      <c r="D27" s="134"/>
      <c r="E27" s="12" t="s">
        <v>133</v>
      </c>
      <c r="F27" s="20">
        <v>7000000000</v>
      </c>
      <c r="G27" s="20" t="s">
        <v>2</v>
      </c>
      <c r="H27" s="34">
        <v>51.2</v>
      </c>
      <c r="I27" s="68">
        <v>39.5</v>
      </c>
      <c r="J27" s="68">
        <f t="shared" si="2"/>
        <v>77.1484375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</row>
    <row r="28" spans="1:96" s="38" customFormat="1" ht="72.75" customHeight="1">
      <c r="A28" s="59">
        <f t="shared" si="0"/>
        <v>19</v>
      </c>
      <c r="B28" s="78" t="s">
        <v>162</v>
      </c>
      <c r="C28" s="126"/>
      <c r="D28" s="127"/>
      <c r="E28" s="12" t="s">
        <v>133</v>
      </c>
      <c r="F28" s="12" t="s">
        <v>134</v>
      </c>
      <c r="G28" s="20" t="s">
        <v>2</v>
      </c>
      <c r="H28" s="34">
        <v>51.2</v>
      </c>
      <c r="I28" s="68">
        <v>39.5</v>
      </c>
      <c r="J28" s="68">
        <f t="shared" si="2"/>
        <v>77.1484375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</row>
    <row r="29" spans="1:96" s="38" customFormat="1" ht="36" customHeight="1">
      <c r="A29" s="59">
        <f t="shared" si="0"/>
        <v>20</v>
      </c>
      <c r="B29" s="78" t="s">
        <v>67</v>
      </c>
      <c r="C29" s="79"/>
      <c r="D29" s="80"/>
      <c r="E29" s="12" t="s">
        <v>133</v>
      </c>
      <c r="F29" s="12" t="s">
        <v>134</v>
      </c>
      <c r="G29" s="20">
        <v>240</v>
      </c>
      <c r="H29" s="34">
        <v>51.2</v>
      </c>
      <c r="I29" s="68">
        <v>39.5</v>
      </c>
      <c r="J29" s="68">
        <f t="shared" si="2"/>
        <v>77.1484375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96" s="2" customFormat="1" ht="23.25" customHeight="1">
      <c r="A30" s="59">
        <f t="shared" si="0"/>
        <v>21</v>
      </c>
      <c r="B30" s="91" t="s">
        <v>9</v>
      </c>
      <c r="C30" s="116"/>
      <c r="D30" s="117"/>
      <c r="E30" s="11" t="s">
        <v>40</v>
      </c>
      <c r="F30" s="11" t="s">
        <v>85</v>
      </c>
      <c r="G30" s="9" t="s">
        <v>2</v>
      </c>
      <c r="H30" s="33">
        <f>H32+H35</f>
        <v>620.5</v>
      </c>
      <c r="I30" s="33">
        <f>I32+I35</f>
        <v>86.2</v>
      </c>
      <c r="J30" s="69">
        <f t="shared" si="2"/>
        <v>13.892022562449638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s="38" customFormat="1" ht="21" customHeight="1">
      <c r="A31" s="59">
        <f t="shared" si="0"/>
        <v>22</v>
      </c>
      <c r="B31" s="78" t="s">
        <v>75</v>
      </c>
      <c r="C31" s="79"/>
      <c r="D31" s="80"/>
      <c r="E31" s="12" t="s">
        <v>40</v>
      </c>
      <c r="F31" s="12">
        <v>7000000000</v>
      </c>
      <c r="G31" s="20" t="s">
        <v>2</v>
      </c>
      <c r="H31" s="34">
        <f>H32+H35</f>
        <v>620.5</v>
      </c>
      <c r="I31" s="34">
        <f>I32+I35</f>
        <v>86.2</v>
      </c>
      <c r="J31" s="68">
        <f t="shared" si="2"/>
        <v>13.892022562449638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</row>
    <row r="32" spans="1:96" s="38" customFormat="1" ht="15">
      <c r="A32" s="59">
        <f t="shared" si="0"/>
        <v>23</v>
      </c>
      <c r="B32" s="78" t="s">
        <v>48</v>
      </c>
      <c r="C32" s="79"/>
      <c r="D32" s="80"/>
      <c r="E32" s="12" t="s">
        <v>40</v>
      </c>
      <c r="F32" s="12" t="s">
        <v>91</v>
      </c>
      <c r="G32" s="12" t="s">
        <v>2</v>
      </c>
      <c r="H32" s="34">
        <f>H33+H34</f>
        <v>620.4</v>
      </c>
      <c r="I32" s="34">
        <f>I33+I34</f>
        <v>86.2</v>
      </c>
      <c r="J32" s="68">
        <f t="shared" si="2"/>
        <v>13.894261766602192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</row>
    <row r="33" spans="1:96" s="50" customFormat="1" ht="15" customHeight="1">
      <c r="A33" s="59">
        <f t="shared" si="0"/>
        <v>24</v>
      </c>
      <c r="B33" s="78" t="s">
        <v>67</v>
      </c>
      <c r="C33" s="79"/>
      <c r="D33" s="80"/>
      <c r="E33" s="12" t="s">
        <v>40</v>
      </c>
      <c r="F33" s="12" t="s">
        <v>91</v>
      </c>
      <c r="G33" s="12" t="s">
        <v>68</v>
      </c>
      <c r="H33" s="34">
        <v>470.4</v>
      </c>
      <c r="I33" s="70">
        <v>76.7</v>
      </c>
      <c r="J33" s="68">
        <f t="shared" si="2"/>
        <v>16.30527210884354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</row>
    <row r="34" spans="1:96" s="50" customFormat="1" ht="15" customHeight="1">
      <c r="A34" s="59">
        <f t="shared" si="0"/>
        <v>25</v>
      </c>
      <c r="B34" s="78" t="s">
        <v>70</v>
      </c>
      <c r="C34" s="79"/>
      <c r="D34" s="80"/>
      <c r="E34" s="12" t="s">
        <v>40</v>
      </c>
      <c r="F34" s="12" t="s">
        <v>91</v>
      </c>
      <c r="G34" s="12" t="s">
        <v>69</v>
      </c>
      <c r="H34" s="34">
        <v>150</v>
      </c>
      <c r="I34" s="70">
        <v>9.5</v>
      </c>
      <c r="J34" s="68">
        <f t="shared" si="2"/>
        <v>6.333333333333334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</row>
    <row r="35" spans="1:96" s="38" customFormat="1" ht="65.25" customHeight="1">
      <c r="A35" s="59">
        <f t="shared" si="0"/>
        <v>26</v>
      </c>
      <c r="B35" s="78" t="s">
        <v>137</v>
      </c>
      <c r="C35" s="126"/>
      <c r="D35" s="127"/>
      <c r="E35" s="12" t="s">
        <v>40</v>
      </c>
      <c r="F35" s="12" t="s">
        <v>136</v>
      </c>
      <c r="G35" s="12" t="s">
        <v>2</v>
      </c>
      <c r="H35" s="34">
        <v>0.1</v>
      </c>
      <c r="I35" s="68">
        <v>0</v>
      </c>
      <c r="J35" s="68">
        <f t="shared" si="2"/>
        <v>0</v>
      </c>
      <c r="K35" s="37"/>
      <c r="L35" s="37" t="s">
        <v>208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</row>
    <row r="36" spans="1:96" s="38" customFormat="1" ht="15" customHeight="1">
      <c r="A36" s="59">
        <f t="shared" si="0"/>
        <v>27</v>
      </c>
      <c r="B36" s="78" t="s">
        <v>67</v>
      </c>
      <c r="C36" s="79"/>
      <c r="D36" s="80"/>
      <c r="E36" s="12" t="s">
        <v>40</v>
      </c>
      <c r="F36" s="12" t="s">
        <v>136</v>
      </c>
      <c r="G36" s="12" t="s">
        <v>68</v>
      </c>
      <c r="H36" s="34">
        <v>0.1</v>
      </c>
      <c r="I36" s="68">
        <v>0</v>
      </c>
      <c r="J36" s="68">
        <f t="shared" si="2"/>
        <v>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</row>
    <row r="37" spans="1:96" s="38" customFormat="1" ht="20.25" customHeight="1">
      <c r="A37" s="59">
        <f t="shared" si="0"/>
        <v>28</v>
      </c>
      <c r="B37" s="96" t="s">
        <v>138</v>
      </c>
      <c r="C37" s="130"/>
      <c r="D37" s="131"/>
      <c r="E37" s="13" t="s">
        <v>139</v>
      </c>
      <c r="F37" s="10" t="s">
        <v>85</v>
      </c>
      <c r="G37" s="13" t="s">
        <v>2</v>
      </c>
      <c r="H37" s="35">
        <f aca="true" t="shared" si="3" ref="H37:I40">H38</f>
        <v>673</v>
      </c>
      <c r="I37" s="35">
        <f t="shared" si="3"/>
        <v>483.4</v>
      </c>
      <c r="J37" s="73">
        <f t="shared" si="2"/>
        <v>71.82763744427935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1:96" s="38" customFormat="1" ht="24" customHeight="1">
      <c r="A38" s="59">
        <f t="shared" si="0"/>
        <v>29</v>
      </c>
      <c r="B38" s="91" t="s">
        <v>140</v>
      </c>
      <c r="C38" s="132"/>
      <c r="D38" s="133"/>
      <c r="E38" s="11" t="s">
        <v>141</v>
      </c>
      <c r="F38" s="11" t="s">
        <v>85</v>
      </c>
      <c r="G38" s="9" t="s">
        <v>2</v>
      </c>
      <c r="H38" s="33">
        <f t="shared" si="3"/>
        <v>673</v>
      </c>
      <c r="I38" s="33">
        <f t="shared" si="3"/>
        <v>483.4</v>
      </c>
      <c r="J38" s="69">
        <f t="shared" si="2"/>
        <v>71.82763744427935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</row>
    <row r="39" spans="1:96" s="38" customFormat="1" ht="15" customHeight="1">
      <c r="A39" s="59">
        <f t="shared" si="0"/>
        <v>30</v>
      </c>
      <c r="B39" s="78" t="s">
        <v>75</v>
      </c>
      <c r="C39" s="126"/>
      <c r="D39" s="127"/>
      <c r="E39" s="12" t="s">
        <v>141</v>
      </c>
      <c r="F39" s="12">
        <v>7000000000</v>
      </c>
      <c r="G39" s="20" t="s">
        <v>2</v>
      </c>
      <c r="H39" s="34">
        <f t="shared" si="3"/>
        <v>673</v>
      </c>
      <c r="I39" s="34">
        <f t="shared" si="3"/>
        <v>483.4</v>
      </c>
      <c r="J39" s="68">
        <f t="shared" si="2"/>
        <v>71.82763744427935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</row>
    <row r="40" spans="1:96" s="38" customFormat="1" ht="33" customHeight="1">
      <c r="A40" s="59">
        <f t="shared" si="0"/>
        <v>31</v>
      </c>
      <c r="B40" s="78" t="s">
        <v>142</v>
      </c>
      <c r="C40" s="114"/>
      <c r="D40" s="115"/>
      <c r="E40" s="12" t="s">
        <v>141</v>
      </c>
      <c r="F40" s="12" t="s">
        <v>143</v>
      </c>
      <c r="G40" s="12" t="s">
        <v>2</v>
      </c>
      <c r="H40" s="34">
        <f t="shared" si="3"/>
        <v>673</v>
      </c>
      <c r="I40" s="34">
        <f t="shared" si="3"/>
        <v>483.4</v>
      </c>
      <c r="J40" s="68">
        <f t="shared" si="2"/>
        <v>71.82763744427935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96" s="38" customFormat="1" ht="18.75" customHeight="1">
      <c r="A41" s="59">
        <f t="shared" si="0"/>
        <v>32</v>
      </c>
      <c r="B41" s="78" t="s">
        <v>46</v>
      </c>
      <c r="C41" s="126"/>
      <c r="D41" s="127"/>
      <c r="E41" s="12" t="s">
        <v>141</v>
      </c>
      <c r="F41" s="12" t="s">
        <v>143</v>
      </c>
      <c r="G41" s="12" t="s">
        <v>144</v>
      </c>
      <c r="H41" s="34">
        <v>673</v>
      </c>
      <c r="I41" s="68">
        <v>483.4</v>
      </c>
      <c r="J41" s="68">
        <f t="shared" si="2"/>
        <v>71.82763744427935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</row>
    <row r="42" spans="1:96" s="1" customFormat="1" ht="37.5" customHeight="1">
      <c r="A42" s="59">
        <f t="shared" si="0"/>
        <v>33</v>
      </c>
      <c r="B42" s="96" t="s">
        <v>41</v>
      </c>
      <c r="C42" s="128"/>
      <c r="D42" s="129"/>
      <c r="E42" s="13" t="s">
        <v>10</v>
      </c>
      <c r="F42" s="10" t="s">
        <v>85</v>
      </c>
      <c r="G42" s="13" t="s">
        <v>2</v>
      </c>
      <c r="H42" s="35">
        <f>H43+H47</f>
        <v>509</v>
      </c>
      <c r="I42" s="35">
        <f>I43+I47</f>
        <v>313</v>
      </c>
      <c r="J42" s="73">
        <f t="shared" si="2"/>
        <v>61.493123772102166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</row>
    <row r="43" spans="1:96" s="2" customFormat="1" ht="21" customHeight="1">
      <c r="A43" s="59">
        <f t="shared" si="0"/>
        <v>34</v>
      </c>
      <c r="B43" s="91" t="s">
        <v>11</v>
      </c>
      <c r="C43" s="116"/>
      <c r="D43" s="117"/>
      <c r="E43" s="9" t="s">
        <v>12</v>
      </c>
      <c r="F43" s="11" t="s">
        <v>85</v>
      </c>
      <c r="G43" s="9" t="s">
        <v>2</v>
      </c>
      <c r="H43" s="33">
        <f aca="true" t="shared" si="4" ref="H43:I45">H44</f>
        <v>435</v>
      </c>
      <c r="I43" s="33">
        <f t="shared" si="4"/>
        <v>263.9</v>
      </c>
      <c r="J43" s="69">
        <f t="shared" si="2"/>
        <v>60.66666666666666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1:96" s="38" customFormat="1" ht="24" customHeight="1">
      <c r="A44" s="59">
        <f t="shared" si="0"/>
        <v>35</v>
      </c>
      <c r="B44" s="78" t="s">
        <v>75</v>
      </c>
      <c r="C44" s="79"/>
      <c r="D44" s="80"/>
      <c r="E44" s="20" t="s">
        <v>12</v>
      </c>
      <c r="F44" s="12">
        <v>7000000000</v>
      </c>
      <c r="G44" s="20" t="s">
        <v>2</v>
      </c>
      <c r="H44" s="34">
        <f t="shared" si="4"/>
        <v>435</v>
      </c>
      <c r="I44" s="34">
        <f t="shared" si="4"/>
        <v>263.9</v>
      </c>
      <c r="J44" s="68">
        <f t="shared" si="2"/>
        <v>60.66666666666666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</row>
    <row r="45" spans="1:96" s="38" customFormat="1" ht="33.75" customHeight="1">
      <c r="A45" s="59">
        <f t="shared" si="0"/>
        <v>36</v>
      </c>
      <c r="B45" s="78" t="s">
        <v>50</v>
      </c>
      <c r="C45" s="94"/>
      <c r="D45" s="95"/>
      <c r="E45" s="20" t="s">
        <v>12</v>
      </c>
      <c r="F45" s="12" t="s">
        <v>92</v>
      </c>
      <c r="G45" s="20" t="s">
        <v>2</v>
      </c>
      <c r="H45" s="34">
        <f t="shared" si="4"/>
        <v>435</v>
      </c>
      <c r="I45" s="34">
        <f t="shared" si="4"/>
        <v>263.9</v>
      </c>
      <c r="J45" s="68">
        <f t="shared" si="2"/>
        <v>60.66666666666666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</row>
    <row r="46" spans="1:96" s="38" customFormat="1" ht="15" customHeight="1">
      <c r="A46" s="59">
        <f t="shared" si="0"/>
        <v>37</v>
      </c>
      <c r="B46" s="78" t="s">
        <v>67</v>
      </c>
      <c r="C46" s="79"/>
      <c r="D46" s="80"/>
      <c r="E46" s="20" t="s">
        <v>12</v>
      </c>
      <c r="F46" s="12" t="s">
        <v>92</v>
      </c>
      <c r="G46" s="12" t="s">
        <v>68</v>
      </c>
      <c r="H46" s="34">
        <v>435</v>
      </c>
      <c r="I46" s="68">
        <v>263.9</v>
      </c>
      <c r="J46" s="68">
        <f t="shared" si="2"/>
        <v>60.66666666666666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</row>
    <row r="47" spans="1:96" s="2" customFormat="1" ht="33" customHeight="1">
      <c r="A47" s="59">
        <f t="shared" si="0"/>
        <v>38</v>
      </c>
      <c r="B47" s="91" t="s">
        <v>13</v>
      </c>
      <c r="C47" s="116"/>
      <c r="D47" s="117"/>
      <c r="E47" s="9" t="s">
        <v>14</v>
      </c>
      <c r="F47" s="11" t="s">
        <v>85</v>
      </c>
      <c r="G47" s="9" t="s">
        <v>2</v>
      </c>
      <c r="H47" s="33">
        <v>74</v>
      </c>
      <c r="I47" s="69">
        <v>49.1</v>
      </c>
      <c r="J47" s="69">
        <f t="shared" si="2"/>
        <v>66.35135135135135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96" s="38" customFormat="1" ht="23.25" customHeight="1">
      <c r="A48" s="59">
        <f t="shared" si="0"/>
        <v>39</v>
      </c>
      <c r="B48" s="78" t="s">
        <v>75</v>
      </c>
      <c r="C48" s="79"/>
      <c r="D48" s="80"/>
      <c r="E48" s="20" t="s">
        <v>14</v>
      </c>
      <c r="F48" s="12">
        <v>7000000000</v>
      </c>
      <c r="G48" s="20" t="s">
        <v>2</v>
      </c>
      <c r="H48" s="34">
        <v>74</v>
      </c>
      <c r="I48" s="68">
        <v>49.1</v>
      </c>
      <c r="J48" s="68">
        <f t="shared" si="2"/>
        <v>66.35135135135135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</row>
    <row r="49" spans="1:96" s="38" customFormat="1" ht="33" customHeight="1">
      <c r="A49" s="59">
        <f t="shared" si="0"/>
        <v>40</v>
      </c>
      <c r="B49" s="78" t="s">
        <v>51</v>
      </c>
      <c r="C49" s="94"/>
      <c r="D49" s="95"/>
      <c r="E49" s="20" t="s">
        <v>14</v>
      </c>
      <c r="F49" s="12" t="s">
        <v>93</v>
      </c>
      <c r="G49" s="20" t="s">
        <v>2</v>
      </c>
      <c r="H49" s="34">
        <v>74</v>
      </c>
      <c r="I49" s="68">
        <v>49.1</v>
      </c>
      <c r="J49" s="68">
        <f t="shared" si="2"/>
        <v>66.35135135135135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</row>
    <row r="50" spans="1:96" s="38" customFormat="1" ht="33" customHeight="1">
      <c r="A50" s="59">
        <f t="shared" si="0"/>
        <v>41</v>
      </c>
      <c r="B50" s="78" t="s">
        <v>67</v>
      </c>
      <c r="C50" s="79"/>
      <c r="D50" s="80"/>
      <c r="E50" s="20" t="s">
        <v>14</v>
      </c>
      <c r="F50" s="12" t="s">
        <v>93</v>
      </c>
      <c r="G50" s="20">
        <v>240</v>
      </c>
      <c r="H50" s="34">
        <v>74</v>
      </c>
      <c r="I50" s="68">
        <v>49.1</v>
      </c>
      <c r="J50" s="68">
        <f t="shared" si="2"/>
        <v>66.35135135135135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</row>
    <row r="51" spans="1:10" ht="17.25">
      <c r="A51" s="59">
        <f t="shared" si="0"/>
        <v>42</v>
      </c>
      <c r="B51" s="96" t="s">
        <v>42</v>
      </c>
      <c r="C51" s="112"/>
      <c r="D51" s="113"/>
      <c r="E51" s="13" t="s">
        <v>15</v>
      </c>
      <c r="F51" s="10" t="s">
        <v>85</v>
      </c>
      <c r="G51" s="13" t="s">
        <v>2</v>
      </c>
      <c r="H51" s="35">
        <f>H52+H56+H60+H68</f>
        <v>41165.1</v>
      </c>
      <c r="I51" s="35">
        <f>I52+I56+I60+I68</f>
        <v>36267.600000000006</v>
      </c>
      <c r="J51" s="73">
        <f t="shared" si="2"/>
        <v>88.10278609793248</v>
      </c>
    </row>
    <row r="52" spans="1:96" s="19" customFormat="1" ht="20.25" customHeight="1">
      <c r="A52" s="59">
        <f t="shared" si="0"/>
        <v>43</v>
      </c>
      <c r="B52" s="91" t="s">
        <v>32</v>
      </c>
      <c r="C52" s="132"/>
      <c r="D52" s="133"/>
      <c r="E52" s="11" t="s">
        <v>33</v>
      </c>
      <c r="F52" s="11" t="s">
        <v>85</v>
      </c>
      <c r="G52" s="11" t="s">
        <v>2</v>
      </c>
      <c r="H52" s="33">
        <f>H53</f>
        <v>1300</v>
      </c>
      <c r="I52" s="33">
        <f>I53</f>
        <v>205.9</v>
      </c>
      <c r="J52" s="69">
        <f t="shared" si="2"/>
        <v>15.83846153846154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</row>
    <row r="53" spans="1:10" s="41" customFormat="1" ht="36.75" customHeight="1">
      <c r="A53" s="59">
        <f t="shared" si="0"/>
        <v>44</v>
      </c>
      <c r="B53" s="83" t="s">
        <v>127</v>
      </c>
      <c r="C53" s="84"/>
      <c r="D53" s="85"/>
      <c r="E53" s="46" t="s">
        <v>33</v>
      </c>
      <c r="F53" s="46" t="s">
        <v>87</v>
      </c>
      <c r="G53" s="46" t="s">
        <v>2</v>
      </c>
      <c r="H53" s="44">
        <f>H55</f>
        <v>1300</v>
      </c>
      <c r="I53" s="44">
        <f>I55</f>
        <v>205.9</v>
      </c>
      <c r="J53" s="71">
        <f t="shared" si="2"/>
        <v>15.83846153846154</v>
      </c>
    </row>
    <row r="54" spans="1:96" s="22" customFormat="1" ht="33.75" customHeight="1">
      <c r="A54" s="59">
        <f t="shared" si="0"/>
        <v>45</v>
      </c>
      <c r="B54" s="88" t="s">
        <v>113</v>
      </c>
      <c r="C54" s="144"/>
      <c r="D54" s="145"/>
      <c r="E54" s="48" t="s">
        <v>33</v>
      </c>
      <c r="F54" s="48" t="s">
        <v>122</v>
      </c>
      <c r="G54" s="48" t="s">
        <v>2</v>
      </c>
      <c r="H54" s="56">
        <f>H55</f>
        <v>1300</v>
      </c>
      <c r="I54" s="56">
        <f>I55</f>
        <v>205.9</v>
      </c>
      <c r="J54" s="74">
        <f t="shared" si="2"/>
        <v>15.83846153846154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22" customFormat="1" ht="15" customHeight="1">
      <c r="A55" s="59">
        <f t="shared" si="0"/>
        <v>46</v>
      </c>
      <c r="B55" s="78" t="s">
        <v>67</v>
      </c>
      <c r="C55" s="79"/>
      <c r="D55" s="80"/>
      <c r="E55" s="12" t="s">
        <v>33</v>
      </c>
      <c r="F55" s="12" t="s">
        <v>122</v>
      </c>
      <c r="G55" s="12" t="s">
        <v>68</v>
      </c>
      <c r="H55" s="34">
        <v>1300</v>
      </c>
      <c r="I55" s="68">
        <v>205.9</v>
      </c>
      <c r="J55" s="68">
        <f t="shared" si="2"/>
        <v>15.83846153846154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9" customFormat="1" ht="18" customHeight="1">
      <c r="A56" s="59">
        <f t="shared" si="0"/>
        <v>47</v>
      </c>
      <c r="B56" s="91" t="s">
        <v>60</v>
      </c>
      <c r="C56" s="124"/>
      <c r="D56" s="125"/>
      <c r="E56" s="11" t="s">
        <v>61</v>
      </c>
      <c r="F56" s="11" t="s">
        <v>85</v>
      </c>
      <c r="G56" s="11" t="s">
        <v>2</v>
      </c>
      <c r="H56" s="33">
        <f>H57</f>
        <v>400</v>
      </c>
      <c r="I56" s="33">
        <f>I57</f>
        <v>299.9</v>
      </c>
      <c r="J56" s="69">
        <f t="shared" si="2"/>
        <v>74.975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</row>
    <row r="57" spans="1:96" s="22" customFormat="1" ht="24" customHeight="1">
      <c r="A57" s="59">
        <f t="shared" si="0"/>
        <v>48</v>
      </c>
      <c r="B57" s="78" t="s">
        <v>75</v>
      </c>
      <c r="C57" s="79"/>
      <c r="D57" s="80"/>
      <c r="E57" s="12" t="s">
        <v>61</v>
      </c>
      <c r="F57" s="12">
        <v>7000000000</v>
      </c>
      <c r="G57" s="12" t="s">
        <v>2</v>
      </c>
      <c r="H57" s="34">
        <f>H58</f>
        <v>400</v>
      </c>
      <c r="I57" s="34">
        <f>I58</f>
        <v>299.9</v>
      </c>
      <c r="J57" s="68">
        <f t="shared" si="2"/>
        <v>74.975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22" customFormat="1" ht="15" customHeight="1">
      <c r="A58" s="59">
        <f t="shared" si="0"/>
        <v>49</v>
      </c>
      <c r="B58" s="78" t="s">
        <v>62</v>
      </c>
      <c r="C58" s="79"/>
      <c r="D58" s="80"/>
      <c r="E58" s="12" t="s">
        <v>61</v>
      </c>
      <c r="F58" s="12" t="s">
        <v>94</v>
      </c>
      <c r="G58" s="12" t="s">
        <v>2</v>
      </c>
      <c r="H58" s="34">
        <v>400</v>
      </c>
      <c r="I58" s="68">
        <v>299.9</v>
      </c>
      <c r="J58" s="68">
        <f t="shared" si="2"/>
        <v>74.975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22" customFormat="1" ht="36.75" customHeight="1">
      <c r="A59" s="59">
        <f>A58+1</f>
        <v>50</v>
      </c>
      <c r="B59" s="78" t="s">
        <v>73</v>
      </c>
      <c r="C59" s="79"/>
      <c r="D59" s="80"/>
      <c r="E59" s="12" t="s">
        <v>61</v>
      </c>
      <c r="F59" s="12" t="s">
        <v>94</v>
      </c>
      <c r="G59" s="12" t="s">
        <v>72</v>
      </c>
      <c r="H59" s="34">
        <v>400</v>
      </c>
      <c r="I59" s="68">
        <v>299.9</v>
      </c>
      <c r="J59" s="68">
        <f t="shared" si="2"/>
        <v>74.975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2" customFormat="1" ht="22.5" customHeight="1">
      <c r="A60" s="59">
        <f t="shared" si="0"/>
        <v>51</v>
      </c>
      <c r="B60" s="91" t="s">
        <v>34</v>
      </c>
      <c r="C60" s="124"/>
      <c r="D60" s="125"/>
      <c r="E60" s="11" t="s">
        <v>31</v>
      </c>
      <c r="F60" s="11" t="s">
        <v>85</v>
      </c>
      <c r="G60" s="11" t="s">
        <v>2</v>
      </c>
      <c r="H60" s="33">
        <f>H61</f>
        <v>39265.1</v>
      </c>
      <c r="I60" s="33">
        <f>I61</f>
        <v>35687.3</v>
      </c>
      <c r="J60" s="69">
        <f t="shared" si="2"/>
        <v>90.8880914603554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10" s="42" customFormat="1" ht="50.25" customHeight="1">
      <c r="A61" s="59">
        <f t="shared" si="0"/>
        <v>52</v>
      </c>
      <c r="B61" s="83" t="s">
        <v>128</v>
      </c>
      <c r="C61" s="84"/>
      <c r="D61" s="85"/>
      <c r="E61" s="46" t="s">
        <v>31</v>
      </c>
      <c r="F61" s="46" t="s">
        <v>86</v>
      </c>
      <c r="G61" s="46" t="s">
        <v>2</v>
      </c>
      <c r="H61" s="44">
        <f>H62+H64+H66</f>
        <v>39265.1</v>
      </c>
      <c r="I61" s="44">
        <f>I62+I64+I66</f>
        <v>35687.3</v>
      </c>
      <c r="J61" s="71">
        <f t="shared" si="2"/>
        <v>90.8880914603554</v>
      </c>
    </row>
    <row r="62" spans="1:96" s="38" customFormat="1" ht="24.75" customHeight="1">
      <c r="A62" s="59">
        <f t="shared" si="0"/>
        <v>53</v>
      </c>
      <c r="B62" s="88" t="s">
        <v>123</v>
      </c>
      <c r="C62" s="89"/>
      <c r="D62" s="90"/>
      <c r="E62" s="48" t="s">
        <v>31</v>
      </c>
      <c r="F62" s="48" t="s">
        <v>95</v>
      </c>
      <c r="G62" s="48" t="s">
        <v>2</v>
      </c>
      <c r="H62" s="56">
        <f>H63</f>
        <v>15709.6</v>
      </c>
      <c r="I62" s="74">
        <v>12900.7</v>
      </c>
      <c r="J62" s="74">
        <f t="shared" si="2"/>
        <v>82.11985028262974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</row>
    <row r="63" spans="1:96" s="38" customFormat="1" ht="29.25" customHeight="1">
      <c r="A63" s="59">
        <f t="shared" si="0"/>
        <v>54</v>
      </c>
      <c r="B63" s="78" t="s">
        <v>67</v>
      </c>
      <c r="C63" s="79"/>
      <c r="D63" s="80"/>
      <c r="E63" s="12" t="s">
        <v>31</v>
      </c>
      <c r="F63" s="12" t="s">
        <v>95</v>
      </c>
      <c r="G63" s="12" t="s">
        <v>68</v>
      </c>
      <c r="H63" s="34">
        <v>15709.6</v>
      </c>
      <c r="I63" s="68">
        <v>12900.7</v>
      </c>
      <c r="J63" s="68">
        <f t="shared" si="2"/>
        <v>82.11985028262974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</row>
    <row r="64" spans="1:96" s="38" customFormat="1" ht="52.5" customHeight="1">
      <c r="A64" s="59">
        <f t="shared" si="0"/>
        <v>55</v>
      </c>
      <c r="B64" s="146" t="s">
        <v>173</v>
      </c>
      <c r="C64" s="147"/>
      <c r="D64" s="148"/>
      <c r="E64" s="12" t="s">
        <v>31</v>
      </c>
      <c r="F64" s="12" t="s">
        <v>165</v>
      </c>
      <c r="G64" s="12" t="s">
        <v>2</v>
      </c>
      <c r="H64" s="34">
        <v>1139.4</v>
      </c>
      <c r="I64" s="68">
        <v>1139.4</v>
      </c>
      <c r="J64" s="68">
        <f t="shared" si="2"/>
        <v>100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</row>
    <row r="65" spans="1:96" s="38" customFormat="1" ht="29.25" customHeight="1">
      <c r="A65" s="59">
        <f t="shared" si="0"/>
        <v>56</v>
      </c>
      <c r="B65" s="78" t="s">
        <v>67</v>
      </c>
      <c r="C65" s="79"/>
      <c r="D65" s="80"/>
      <c r="E65" s="12" t="s">
        <v>31</v>
      </c>
      <c r="F65" s="12" t="s">
        <v>165</v>
      </c>
      <c r="G65" s="12" t="s">
        <v>68</v>
      </c>
      <c r="H65" s="34">
        <v>1139.4</v>
      </c>
      <c r="I65" s="68">
        <v>1139.4</v>
      </c>
      <c r="J65" s="68">
        <f t="shared" si="2"/>
        <v>100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</row>
    <row r="66" spans="1:96" s="38" customFormat="1" ht="94.5" customHeight="1">
      <c r="A66" s="59">
        <f t="shared" si="0"/>
        <v>57</v>
      </c>
      <c r="B66" s="141" t="s">
        <v>170</v>
      </c>
      <c r="C66" s="86"/>
      <c r="D66" s="87"/>
      <c r="E66" s="12" t="s">
        <v>31</v>
      </c>
      <c r="F66" s="12" t="s">
        <v>169</v>
      </c>
      <c r="G66" s="12" t="s">
        <v>2</v>
      </c>
      <c r="H66" s="34">
        <v>22416.1</v>
      </c>
      <c r="I66" s="68">
        <v>21647.2</v>
      </c>
      <c r="J66" s="68">
        <f t="shared" si="2"/>
        <v>96.56987611582747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</row>
    <row r="67" spans="1:96" s="38" customFormat="1" ht="29.25" customHeight="1">
      <c r="A67" s="59">
        <f t="shared" si="0"/>
        <v>58</v>
      </c>
      <c r="B67" s="78" t="s">
        <v>67</v>
      </c>
      <c r="C67" s="79"/>
      <c r="D67" s="80"/>
      <c r="E67" s="12" t="s">
        <v>31</v>
      </c>
      <c r="F67" s="12" t="s">
        <v>169</v>
      </c>
      <c r="G67" s="12" t="s">
        <v>68</v>
      </c>
      <c r="H67" s="34">
        <v>22416.1</v>
      </c>
      <c r="I67" s="68">
        <v>21647.2</v>
      </c>
      <c r="J67" s="68">
        <f t="shared" si="2"/>
        <v>96.56987611582747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</row>
    <row r="68" spans="1:96" s="2" customFormat="1" ht="23.25" customHeight="1">
      <c r="A68" s="59">
        <f t="shared" si="0"/>
        <v>59</v>
      </c>
      <c r="B68" s="91" t="s">
        <v>16</v>
      </c>
      <c r="C68" s="116"/>
      <c r="D68" s="117"/>
      <c r="E68" s="9" t="s">
        <v>17</v>
      </c>
      <c r="F68" s="11" t="s">
        <v>85</v>
      </c>
      <c r="G68" s="9" t="s">
        <v>2</v>
      </c>
      <c r="H68" s="33">
        <v>200</v>
      </c>
      <c r="I68" s="69">
        <v>74.5</v>
      </c>
      <c r="J68" s="69">
        <f t="shared" si="2"/>
        <v>37.25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</row>
    <row r="69" spans="1:96" s="38" customFormat="1" ht="23.25" customHeight="1">
      <c r="A69" s="59">
        <f>A68+1</f>
        <v>60</v>
      </c>
      <c r="B69" s="78" t="s">
        <v>75</v>
      </c>
      <c r="C69" s="79"/>
      <c r="D69" s="80"/>
      <c r="E69" s="20" t="s">
        <v>17</v>
      </c>
      <c r="F69" s="12">
        <v>7000000000</v>
      </c>
      <c r="G69" s="20" t="s">
        <v>2</v>
      </c>
      <c r="H69" s="34">
        <v>200</v>
      </c>
      <c r="I69" s="68">
        <v>74.5</v>
      </c>
      <c r="J69" s="68">
        <f t="shared" si="2"/>
        <v>37.25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</row>
    <row r="70" spans="1:96" s="38" customFormat="1" ht="15">
      <c r="A70" s="59">
        <f>A69+1</f>
        <v>61</v>
      </c>
      <c r="B70" s="78" t="s">
        <v>52</v>
      </c>
      <c r="C70" s="79"/>
      <c r="D70" s="80"/>
      <c r="E70" s="20" t="s">
        <v>17</v>
      </c>
      <c r="F70" s="12" t="s">
        <v>96</v>
      </c>
      <c r="G70" s="20" t="s">
        <v>2</v>
      </c>
      <c r="H70" s="34">
        <v>200</v>
      </c>
      <c r="I70" s="68">
        <v>74.5</v>
      </c>
      <c r="J70" s="68">
        <f t="shared" si="2"/>
        <v>37.25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</row>
    <row r="71" spans="1:96" s="38" customFormat="1" ht="15" customHeight="1">
      <c r="A71" s="59">
        <f aca="true" t="shared" si="5" ref="A71:A85">A70+1</f>
        <v>62</v>
      </c>
      <c r="B71" s="78" t="s">
        <v>67</v>
      </c>
      <c r="C71" s="79"/>
      <c r="D71" s="80"/>
      <c r="E71" s="20" t="s">
        <v>17</v>
      </c>
      <c r="F71" s="12" t="s">
        <v>96</v>
      </c>
      <c r="G71" s="12" t="s">
        <v>68</v>
      </c>
      <c r="H71" s="34">
        <v>200</v>
      </c>
      <c r="I71" s="68">
        <v>74.5</v>
      </c>
      <c r="J71" s="68">
        <f t="shared" si="2"/>
        <v>37.25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</row>
    <row r="72" spans="1:96" s="1" customFormat="1" ht="17.25" customHeight="1">
      <c r="A72" s="59">
        <f t="shared" si="5"/>
        <v>63</v>
      </c>
      <c r="B72" s="96" t="s">
        <v>43</v>
      </c>
      <c r="C72" s="97"/>
      <c r="D72" s="98"/>
      <c r="E72" s="13" t="s">
        <v>18</v>
      </c>
      <c r="F72" s="10" t="s">
        <v>85</v>
      </c>
      <c r="G72" s="13" t="s">
        <v>2</v>
      </c>
      <c r="H72" s="35">
        <f>H73+H81+H101</f>
        <v>77974.4</v>
      </c>
      <c r="I72" s="35">
        <f>I73+I81+I101</f>
        <v>38946.700000000004</v>
      </c>
      <c r="J72" s="73">
        <f t="shared" si="2"/>
        <v>49.9480598760619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</row>
    <row r="73" spans="1:96" s="2" customFormat="1" ht="17.25" customHeight="1">
      <c r="A73" s="59">
        <f t="shared" si="5"/>
        <v>64</v>
      </c>
      <c r="B73" s="91" t="s">
        <v>19</v>
      </c>
      <c r="C73" s="124"/>
      <c r="D73" s="125"/>
      <c r="E73" s="11" t="s">
        <v>20</v>
      </c>
      <c r="F73" s="11" t="s">
        <v>85</v>
      </c>
      <c r="G73" s="11" t="s">
        <v>2</v>
      </c>
      <c r="H73" s="33">
        <f>H74</f>
        <v>796.2</v>
      </c>
      <c r="I73" s="33">
        <f>I74</f>
        <v>647.3</v>
      </c>
      <c r="J73" s="69">
        <f t="shared" si="2"/>
        <v>81.29866867621199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</row>
    <row r="74" spans="1:96" s="38" customFormat="1" ht="25.5" customHeight="1">
      <c r="A74" s="59">
        <f t="shared" si="5"/>
        <v>65</v>
      </c>
      <c r="B74" s="78" t="s">
        <v>75</v>
      </c>
      <c r="C74" s="79"/>
      <c r="D74" s="80"/>
      <c r="E74" s="12" t="s">
        <v>20</v>
      </c>
      <c r="F74" s="12">
        <v>7000000000</v>
      </c>
      <c r="G74" s="12" t="s">
        <v>2</v>
      </c>
      <c r="H74" s="34">
        <f>H75+H77+H79</f>
        <v>796.2</v>
      </c>
      <c r="I74" s="34">
        <f>I75+I77+I79</f>
        <v>647.3</v>
      </c>
      <c r="J74" s="68">
        <f t="shared" si="2"/>
        <v>81.29866867621199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</row>
    <row r="75" spans="1:96" s="38" customFormat="1" ht="36" customHeight="1">
      <c r="A75" s="59">
        <f t="shared" si="5"/>
        <v>66</v>
      </c>
      <c r="B75" s="78" t="s">
        <v>53</v>
      </c>
      <c r="C75" s="79"/>
      <c r="D75" s="80"/>
      <c r="E75" s="12" t="s">
        <v>20</v>
      </c>
      <c r="F75" s="12" t="s">
        <v>97</v>
      </c>
      <c r="G75" s="12" t="s">
        <v>2</v>
      </c>
      <c r="H75" s="34">
        <v>462</v>
      </c>
      <c r="I75" s="68">
        <v>316</v>
      </c>
      <c r="J75" s="68">
        <f t="shared" si="2"/>
        <v>68.3982683982684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</row>
    <row r="76" spans="1:96" s="38" customFormat="1" ht="30.75" customHeight="1">
      <c r="A76" s="59">
        <f t="shared" si="5"/>
        <v>67</v>
      </c>
      <c r="B76" s="78" t="s">
        <v>67</v>
      </c>
      <c r="C76" s="79"/>
      <c r="D76" s="80"/>
      <c r="E76" s="12" t="s">
        <v>20</v>
      </c>
      <c r="F76" s="12" t="s">
        <v>97</v>
      </c>
      <c r="G76" s="20">
        <v>240</v>
      </c>
      <c r="H76" s="34">
        <v>462</v>
      </c>
      <c r="I76" s="68">
        <v>316</v>
      </c>
      <c r="J76" s="68">
        <f aca="true" t="shared" si="6" ref="J76:J139">I76/H76*100</f>
        <v>68.3982683982684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</row>
    <row r="77" spans="1:96" s="38" customFormat="1" ht="30.75" customHeight="1">
      <c r="A77" s="59">
        <f t="shared" si="5"/>
        <v>68</v>
      </c>
      <c r="B77" s="141" t="s">
        <v>183</v>
      </c>
      <c r="C77" s="86"/>
      <c r="D77" s="87"/>
      <c r="E77" s="12" t="s">
        <v>20</v>
      </c>
      <c r="F77" s="12" t="s">
        <v>182</v>
      </c>
      <c r="G77" s="12" t="s">
        <v>2</v>
      </c>
      <c r="H77" s="34">
        <v>2.9</v>
      </c>
      <c r="I77" s="68">
        <v>0</v>
      </c>
      <c r="J77" s="68">
        <f t="shared" si="6"/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</row>
    <row r="78" spans="1:96" s="38" customFormat="1" ht="30.75" customHeight="1">
      <c r="A78" s="59">
        <f t="shared" si="5"/>
        <v>69</v>
      </c>
      <c r="B78" s="78" t="s">
        <v>70</v>
      </c>
      <c r="C78" s="101"/>
      <c r="D78" s="102"/>
      <c r="E78" s="12" t="s">
        <v>20</v>
      </c>
      <c r="F78" s="12" t="s">
        <v>182</v>
      </c>
      <c r="G78" s="20">
        <v>850</v>
      </c>
      <c r="H78" s="34">
        <v>2.9</v>
      </c>
      <c r="I78" s="68">
        <v>0</v>
      </c>
      <c r="J78" s="68">
        <f t="shared" si="6"/>
        <v>0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</row>
    <row r="79" spans="1:96" s="38" customFormat="1" ht="30.75" customHeight="1">
      <c r="A79" s="59">
        <f t="shared" si="5"/>
        <v>70</v>
      </c>
      <c r="B79" s="141" t="s">
        <v>164</v>
      </c>
      <c r="C79" s="86"/>
      <c r="D79" s="87"/>
      <c r="E79" s="12" t="s">
        <v>20</v>
      </c>
      <c r="F79" s="12" t="s">
        <v>163</v>
      </c>
      <c r="G79" s="12" t="s">
        <v>2</v>
      </c>
      <c r="H79" s="34">
        <v>331.3</v>
      </c>
      <c r="I79" s="68">
        <v>331.3</v>
      </c>
      <c r="J79" s="68">
        <f t="shared" si="6"/>
        <v>100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</row>
    <row r="80" spans="1:96" s="38" customFormat="1" ht="30.75" customHeight="1">
      <c r="A80" s="59">
        <f t="shared" si="5"/>
        <v>71</v>
      </c>
      <c r="B80" s="78" t="s">
        <v>67</v>
      </c>
      <c r="C80" s="79"/>
      <c r="D80" s="80"/>
      <c r="E80" s="12" t="s">
        <v>20</v>
      </c>
      <c r="F80" s="12" t="s">
        <v>163</v>
      </c>
      <c r="G80" s="20">
        <v>240</v>
      </c>
      <c r="H80" s="34">
        <v>331.3</v>
      </c>
      <c r="I80" s="68">
        <v>331.3</v>
      </c>
      <c r="J80" s="68">
        <f t="shared" si="6"/>
        <v>100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</row>
    <row r="81" spans="1:96" s="2" customFormat="1" ht="23.25" customHeight="1">
      <c r="A81" s="59">
        <f t="shared" si="5"/>
        <v>72</v>
      </c>
      <c r="B81" s="91" t="s">
        <v>21</v>
      </c>
      <c r="C81" s="116"/>
      <c r="D81" s="117"/>
      <c r="E81" s="9" t="s">
        <v>22</v>
      </c>
      <c r="F81" s="11" t="s">
        <v>85</v>
      </c>
      <c r="G81" s="9" t="s">
        <v>2</v>
      </c>
      <c r="H81" s="33">
        <f>H82+H85+H98</f>
        <v>67009.2</v>
      </c>
      <c r="I81" s="33">
        <f>I82+I85+I98</f>
        <v>35512</v>
      </c>
      <c r="J81" s="69">
        <f t="shared" si="6"/>
        <v>52.995708052028675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</row>
    <row r="82" spans="1:96" s="2" customFormat="1" ht="57" customHeight="1">
      <c r="A82" s="24">
        <f t="shared" si="5"/>
        <v>73</v>
      </c>
      <c r="B82" s="83" t="s">
        <v>161</v>
      </c>
      <c r="C82" s="84"/>
      <c r="D82" s="85"/>
      <c r="E82" s="43" t="s">
        <v>22</v>
      </c>
      <c r="F82" s="46" t="s">
        <v>132</v>
      </c>
      <c r="G82" s="43" t="s">
        <v>2</v>
      </c>
      <c r="H82" s="62">
        <f>H83</f>
        <v>8493.6</v>
      </c>
      <c r="I82" s="62">
        <f>I83</f>
        <v>0</v>
      </c>
      <c r="J82" s="71">
        <f t="shared" si="6"/>
        <v>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</row>
    <row r="83" spans="1:96" s="2" customFormat="1" ht="82.5" customHeight="1">
      <c r="A83" s="24">
        <f t="shared" si="5"/>
        <v>74</v>
      </c>
      <c r="B83" s="78" t="s">
        <v>176</v>
      </c>
      <c r="C83" s="86"/>
      <c r="D83" s="87"/>
      <c r="E83" s="20" t="s">
        <v>22</v>
      </c>
      <c r="F83" s="12" t="s">
        <v>175</v>
      </c>
      <c r="G83" s="12" t="s">
        <v>2</v>
      </c>
      <c r="H83" s="33">
        <v>8493.6</v>
      </c>
      <c r="I83" s="69">
        <v>0</v>
      </c>
      <c r="J83" s="68">
        <f t="shared" si="6"/>
        <v>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</row>
    <row r="84" spans="1:96" s="2" customFormat="1" ht="26.25" customHeight="1">
      <c r="A84" s="24">
        <f t="shared" si="5"/>
        <v>75</v>
      </c>
      <c r="B84" s="91" t="s">
        <v>63</v>
      </c>
      <c r="C84" s="92"/>
      <c r="D84" s="93"/>
      <c r="E84" s="20" t="s">
        <v>22</v>
      </c>
      <c r="F84" s="12" t="s">
        <v>175</v>
      </c>
      <c r="G84" s="20">
        <v>410</v>
      </c>
      <c r="H84" s="33">
        <v>8493.6</v>
      </c>
      <c r="I84" s="69">
        <v>0</v>
      </c>
      <c r="J84" s="68">
        <f t="shared" si="6"/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</row>
    <row r="85" spans="1:10" s="42" customFormat="1" ht="48.75" customHeight="1">
      <c r="A85" s="24">
        <f t="shared" si="5"/>
        <v>76</v>
      </c>
      <c r="B85" s="83" t="s">
        <v>129</v>
      </c>
      <c r="C85" s="84"/>
      <c r="D85" s="85"/>
      <c r="E85" s="43" t="s">
        <v>22</v>
      </c>
      <c r="F85" s="46" t="s">
        <v>88</v>
      </c>
      <c r="G85" s="43" t="s">
        <v>2</v>
      </c>
      <c r="H85" s="44">
        <f>H86+H90</f>
        <v>55515.6</v>
      </c>
      <c r="I85" s="44">
        <f>I86+I90</f>
        <v>32512</v>
      </c>
      <c r="J85" s="71">
        <f t="shared" si="6"/>
        <v>58.56371902672402</v>
      </c>
    </row>
    <row r="86" spans="1:10" s="45" customFormat="1" ht="75.75" customHeight="1">
      <c r="A86" s="59">
        <f>A85+1</f>
        <v>77</v>
      </c>
      <c r="B86" s="118" t="s">
        <v>114</v>
      </c>
      <c r="C86" s="119"/>
      <c r="D86" s="120"/>
      <c r="E86" s="57" t="s">
        <v>22</v>
      </c>
      <c r="F86" s="54" t="s">
        <v>124</v>
      </c>
      <c r="G86" s="57" t="s">
        <v>2</v>
      </c>
      <c r="H86" s="55">
        <f>H87</f>
        <v>43711</v>
      </c>
      <c r="I86" s="55">
        <f>I87</f>
        <v>23655.2</v>
      </c>
      <c r="J86" s="77">
        <f t="shared" si="6"/>
        <v>54.11727025233923</v>
      </c>
    </row>
    <row r="87" spans="1:96" s="50" customFormat="1" ht="66.75" customHeight="1">
      <c r="A87" s="59">
        <f aca="true" t="shared" si="7" ref="A87:A102">A86+1</f>
        <v>78</v>
      </c>
      <c r="B87" s="88" t="s">
        <v>115</v>
      </c>
      <c r="C87" s="99"/>
      <c r="D87" s="100"/>
      <c r="E87" s="47" t="s">
        <v>22</v>
      </c>
      <c r="F87" s="48" t="s">
        <v>145</v>
      </c>
      <c r="G87" s="47" t="s">
        <v>2</v>
      </c>
      <c r="H87" s="56">
        <f>H88+H89</f>
        <v>43711</v>
      </c>
      <c r="I87" s="56">
        <f>I88+I89</f>
        <v>23655.2</v>
      </c>
      <c r="J87" s="74">
        <f t="shared" si="6"/>
        <v>54.11727025233923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</row>
    <row r="88" spans="1:96" s="38" customFormat="1" ht="32.25" customHeight="1">
      <c r="A88" s="59">
        <f>A87+1</f>
        <v>79</v>
      </c>
      <c r="B88" s="78" t="s">
        <v>67</v>
      </c>
      <c r="C88" s="79"/>
      <c r="D88" s="80"/>
      <c r="E88" s="20" t="s">
        <v>22</v>
      </c>
      <c r="F88" s="12" t="s">
        <v>145</v>
      </c>
      <c r="G88" s="20">
        <v>240</v>
      </c>
      <c r="H88" s="34">
        <v>33461</v>
      </c>
      <c r="I88" s="68">
        <v>23655.2</v>
      </c>
      <c r="J88" s="68">
        <f t="shared" si="6"/>
        <v>70.6948387675204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</row>
    <row r="89" spans="1:96" s="38" customFormat="1" ht="32.25" customHeight="1">
      <c r="A89" s="59">
        <f>A88+1</f>
        <v>80</v>
      </c>
      <c r="B89" s="78" t="s">
        <v>63</v>
      </c>
      <c r="C89" s="79"/>
      <c r="D89" s="80"/>
      <c r="E89" s="20" t="s">
        <v>22</v>
      </c>
      <c r="F89" s="12" t="s">
        <v>145</v>
      </c>
      <c r="G89" s="20">
        <v>410</v>
      </c>
      <c r="H89" s="34">
        <v>10250</v>
      </c>
      <c r="I89" s="68">
        <v>0</v>
      </c>
      <c r="J89" s="68">
        <f t="shared" si="6"/>
        <v>0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</row>
    <row r="90" spans="1:10" s="45" customFormat="1" ht="30.75" customHeight="1">
      <c r="A90" s="59">
        <f>A89+1</f>
        <v>81</v>
      </c>
      <c r="B90" s="118" t="s">
        <v>116</v>
      </c>
      <c r="C90" s="142"/>
      <c r="D90" s="143"/>
      <c r="E90" s="57" t="s">
        <v>22</v>
      </c>
      <c r="F90" s="54" t="s">
        <v>90</v>
      </c>
      <c r="G90" s="54" t="s">
        <v>2</v>
      </c>
      <c r="H90" s="55">
        <f>H91+H94+H96</f>
        <v>11804.599999999999</v>
      </c>
      <c r="I90" s="55">
        <f>I91+I94+I96</f>
        <v>8856.8</v>
      </c>
      <c r="J90" s="77">
        <f t="shared" si="6"/>
        <v>75.02837876759908</v>
      </c>
    </row>
    <row r="91" spans="1:96" s="38" customFormat="1" ht="22.5" customHeight="1">
      <c r="A91" s="59">
        <f t="shared" si="7"/>
        <v>82</v>
      </c>
      <c r="B91" s="88" t="s">
        <v>117</v>
      </c>
      <c r="C91" s="89"/>
      <c r="D91" s="90"/>
      <c r="E91" s="47" t="s">
        <v>22</v>
      </c>
      <c r="F91" s="48" t="s">
        <v>98</v>
      </c>
      <c r="G91" s="48" t="s">
        <v>2</v>
      </c>
      <c r="H91" s="56">
        <f>H92+H93</f>
        <v>3350.7</v>
      </c>
      <c r="I91" s="56">
        <f>I92+I93</f>
        <v>2481</v>
      </c>
      <c r="J91" s="74">
        <f t="shared" si="6"/>
        <v>74.04422956397171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</row>
    <row r="92" spans="1:96" s="38" customFormat="1" ht="45" customHeight="1">
      <c r="A92" s="59">
        <f t="shared" si="7"/>
        <v>83</v>
      </c>
      <c r="B92" s="78" t="s">
        <v>67</v>
      </c>
      <c r="C92" s="79"/>
      <c r="D92" s="80"/>
      <c r="E92" s="20" t="s">
        <v>22</v>
      </c>
      <c r="F92" s="12" t="s">
        <v>98</v>
      </c>
      <c r="G92" s="20">
        <v>240</v>
      </c>
      <c r="H92" s="34">
        <v>690.7</v>
      </c>
      <c r="I92" s="68">
        <v>88</v>
      </c>
      <c r="J92" s="68">
        <f t="shared" si="6"/>
        <v>12.740697842768206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</row>
    <row r="93" spans="1:96" s="50" customFormat="1" ht="15" customHeight="1">
      <c r="A93" s="59">
        <f t="shared" si="7"/>
        <v>84</v>
      </c>
      <c r="B93" s="78" t="s">
        <v>63</v>
      </c>
      <c r="C93" s="79"/>
      <c r="D93" s="80"/>
      <c r="E93" s="20" t="s">
        <v>22</v>
      </c>
      <c r="F93" s="12" t="s">
        <v>98</v>
      </c>
      <c r="G93" s="20">
        <v>410</v>
      </c>
      <c r="H93" s="34">
        <v>2660</v>
      </c>
      <c r="I93" s="70">
        <v>2393</v>
      </c>
      <c r="J93" s="68">
        <f t="shared" si="6"/>
        <v>89.9624060150376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</row>
    <row r="94" spans="1:96" s="50" customFormat="1" ht="38.25" customHeight="1">
      <c r="A94" s="59">
        <f t="shared" si="7"/>
        <v>85</v>
      </c>
      <c r="B94" s="141" t="s">
        <v>167</v>
      </c>
      <c r="C94" s="101"/>
      <c r="D94" s="102"/>
      <c r="E94" s="20" t="s">
        <v>22</v>
      </c>
      <c r="F94" s="12" t="s">
        <v>166</v>
      </c>
      <c r="G94" s="12" t="s">
        <v>2</v>
      </c>
      <c r="H94" s="34">
        <v>100</v>
      </c>
      <c r="I94" s="70">
        <v>100</v>
      </c>
      <c r="J94" s="68">
        <f t="shared" si="6"/>
        <v>100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</row>
    <row r="95" spans="1:96" s="50" customFormat="1" ht="15" customHeight="1">
      <c r="A95" s="59">
        <f t="shared" si="7"/>
        <v>86</v>
      </c>
      <c r="B95" s="78" t="s">
        <v>63</v>
      </c>
      <c r="C95" s="79"/>
      <c r="D95" s="80"/>
      <c r="E95" s="20" t="s">
        <v>22</v>
      </c>
      <c r="F95" s="12" t="s">
        <v>166</v>
      </c>
      <c r="G95" s="20">
        <v>410</v>
      </c>
      <c r="H95" s="34">
        <v>100</v>
      </c>
      <c r="I95" s="70">
        <v>100</v>
      </c>
      <c r="J95" s="68">
        <f t="shared" si="6"/>
        <v>100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</row>
    <row r="96" spans="1:96" s="50" customFormat="1" ht="101.25" customHeight="1">
      <c r="A96" s="59">
        <f t="shared" si="7"/>
        <v>87</v>
      </c>
      <c r="B96" s="141" t="s">
        <v>172</v>
      </c>
      <c r="C96" s="86"/>
      <c r="D96" s="87"/>
      <c r="E96" s="20" t="s">
        <v>22</v>
      </c>
      <c r="F96" s="12" t="s">
        <v>171</v>
      </c>
      <c r="G96" s="12" t="s">
        <v>2</v>
      </c>
      <c r="H96" s="34">
        <v>8353.9</v>
      </c>
      <c r="I96" s="70">
        <v>6275.8</v>
      </c>
      <c r="J96" s="68">
        <f t="shared" si="6"/>
        <v>75.12419349046554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</row>
    <row r="97" spans="1:96" s="50" customFormat="1" ht="15" customHeight="1">
      <c r="A97" s="59">
        <f t="shared" si="7"/>
        <v>88</v>
      </c>
      <c r="B97" s="78" t="s">
        <v>63</v>
      </c>
      <c r="C97" s="79"/>
      <c r="D97" s="80"/>
      <c r="E97" s="20" t="s">
        <v>22</v>
      </c>
      <c r="F97" s="12" t="s">
        <v>171</v>
      </c>
      <c r="G97" s="20">
        <v>410</v>
      </c>
      <c r="H97" s="34">
        <v>8353.9</v>
      </c>
      <c r="I97" s="70">
        <v>6275.8</v>
      </c>
      <c r="J97" s="68">
        <f t="shared" si="6"/>
        <v>75.12419349046554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</row>
    <row r="98" spans="1:96" s="50" customFormat="1" ht="23.25" customHeight="1">
      <c r="A98" s="59">
        <f t="shared" si="7"/>
        <v>89</v>
      </c>
      <c r="B98" s="78" t="s">
        <v>75</v>
      </c>
      <c r="C98" s="79"/>
      <c r="D98" s="80"/>
      <c r="E98" s="12" t="s">
        <v>22</v>
      </c>
      <c r="F98" s="12">
        <v>7000000000</v>
      </c>
      <c r="G98" s="12" t="s">
        <v>2</v>
      </c>
      <c r="H98" s="34">
        <v>3000</v>
      </c>
      <c r="I98" s="70">
        <v>3000</v>
      </c>
      <c r="J98" s="68">
        <f t="shared" si="6"/>
        <v>100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</row>
    <row r="99" spans="1:96" s="50" customFormat="1" ht="63" customHeight="1">
      <c r="A99" s="59">
        <f t="shared" si="7"/>
        <v>90</v>
      </c>
      <c r="B99" s="78" t="s">
        <v>151</v>
      </c>
      <c r="C99" s="81"/>
      <c r="D99" s="82"/>
      <c r="E99" s="20" t="s">
        <v>22</v>
      </c>
      <c r="F99" s="12" t="s">
        <v>153</v>
      </c>
      <c r="G99" s="20" t="s">
        <v>2</v>
      </c>
      <c r="H99" s="34">
        <v>3000</v>
      </c>
      <c r="I99" s="70">
        <v>3000</v>
      </c>
      <c r="J99" s="68">
        <f t="shared" si="6"/>
        <v>100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</row>
    <row r="100" spans="1:96" s="50" customFormat="1" ht="60" customHeight="1">
      <c r="A100" s="59">
        <f t="shared" si="7"/>
        <v>91</v>
      </c>
      <c r="B100" s="78" t="s">
        <v>152</v>
      </c>
      <c r="C100" s="81"/>
      <c r="D100" s="82"/>
      <c r="E100" s="20" t="s">
        <v>22</v>
      </c>
      <c r="F100" s="12" t="s">
        <v>153</v>
      </c>
      <c r="G100" s="20">
        <v>840</v>
      </c>
      <c r="H100" s="34">
        <v>3000</v>
      </c>
      <c r="I100" s="70">
        <v>3000</v>
      </c>
      <c r="J100" s="68">
        <f t="shared" si="6"/>
        <v>100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</row>
    <row r="101" spans="1:96" s="2" customFormat="1" ht="20.25" customHeight="1">
      <c r="A101" s="59">
        <f t="shared" si="7"/>
        <v>92</v>
      </c>
      <c r="B101" s="91" t="s">
        <v>23</v>
      </c>
      <c r="C101" s="116"/>
      <c r="D101" s="117"/>
      <c r="E101" s="9" t="s">
        <v>24</v>
      </c>
      <c r="F101" s="11" t="s">
        <v>85</v>
      </c>
      <c r="G101" s="9" t="s">
        <v>2</v>
      </c>
      <c r="H101" s="33">
        <f>H102+H112+H118</f>
        <v>10169</v>
      </c>
      <c r="I101" s="33">
        <f>I102+I112+I118</f>
        <v>2787.3999999999996</v>
      </c>
      <c r="J101" s="69">
        <f t="shared" si="6"/>
        <v>27.410758186645683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</row>
    <row r="102" spans="1:10" s="42" customFormat="1" ht="51" customHeight="1">
      <c r="A102" s="59">
        <f t="shared" si="7"/>
        <v>93</v>
      </c>
      <c r="B102" s="83" t="s">
        <v>129</v>
      </c>
      <c r="C102" s="84"/>
      <c r="D102" s="85"/>
      <c r="E102" s="43" t="s">
        <v>24</v>
      </c>
      <c r="F102" s="46" t="s">
        <v>88</v>
      </c>
      <c r="G102" s="43" t="s">
        <v>2</v>
      </c>
      <c r="H102" s="44">
        <f>H103</f>
        <v>5999.9</v>
      </c>
      <c r="I102" s="44">
        <f>I103</f>
        <v>2778.3999999999996</v>
      </c>
      <c r="J102" s="71">
        <f t="shared" si="6"/>
        <v>46.30743845730762</v>
      </c>
    </row>
    <row r="103" spans="1:10" s="45" customFormat="1" ht="36" customHeight="1">
      <c r="A103" s="59">
        <f>A102+1</f>
        <v>94</v>
      </c>
      <c r="B103" s="118" t="s">
        <v>76</v>
      </c>
      <c r="C103" s="142"/>
      <c r="D103" s="143"/>
      <c r="E103" s="57" t="s">
        <v>24</v>
      </c>
      <c r="F103" s="54" t="s">
        <v>89</v>
      </c>
      <c r="G103" s="57" t="s">
        <v>2</v>
      </c>
      <c r="H103" s="55">
        <f>H104+H106+H108+H110</f>
        <v>5999.9</v>
      </c>
      <c r="I103" s="55">
        <f>I104+I106+I108+I110</f>
        <v>2778.3999999999996</v>
      </c>
      <c r="J103" s="77">
        <f t="shared" si="6"/>
        <v>46.30743845730762</v>
      </c>
    </row>
    <row r="104" spans="1:96" s="38" customFormat="1" ht="32.25" customHeight="1">
      <c r="A104" s="59">
        <f aca="true" t="shared" si="8" ref="A104:A122">A103+1</f>
        <v>95</v>
      </c>
      <c r="B104" s="88" t="s">
        <v>118</v>
      </c>
      <c r="C104" s="99"/>
      <c r="D104" s="100"/>
      <c r="E104" s="47" t="s">
        <v>24</v>
      </c>
      <c r="F104" s="48" t="s">
        <v>99</v>
      </c>
      <c r="G104" s="47" t="s">
        <v>2</v>
      </c>
      <c r="H104" s="56">
        <v>3500</v>
      </c>
      <c r="I104" s="68">
        <v>1541.1</v>
      </c>
      <c r="J104" s="68">
        <f t="shared" si="6"/>
        <v>44.03142857142857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</row>
    <row r="105" spans="1:96" s="38" customFormat="1" ht="32.25" customHeight="1">
      <c r="A105" s="59">
        <f t="shared" si="8"/>
        <v>96</v>
      </c>
      <c r="B105" s="78" t="s">
        <v>67</v>
      </c>
      <c r="C105" s="79"/>
      <c r="D105" s="80"/>
      <c r="E105" s="20" t="s">
        <v>24</v>
      </c>
      <c r="F105" s="12" t="s">
        <v>99</v>
      </c>
      <c r="G105" s="20">
        <v>240</v>
      </c>
      <c r="H105" s="34">
        <v>3500</v>
      </c>
      <c r="I105" s="68">
        <v>1541.1</v>
      </c>
      <c r="J105" s="68">
        <f t="shared" si="6"/>
        <v>44.03142857142857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</row>
    <row r="106" spans="1:96" s="38" customFormat="1" ht="32.25" customHeight="1">
      <c r="A106" s="59">
        <f t="shared" si="8"/>
        <v>97</v>
      </c>
      <c r="B106" s="88" t="s">
        <v>119</v>
      </c>
      <c r="C106" s="89"/>
      <c r="D106" s="90"/>
      <c r="E106" s="47" t="s">
        <v>24</v>
      </c>
      <c r="F106" s="48" t="s">
        <v>100</v>
      </c>
      <c r="G106" s="47" t="s">
        <v>2</v>
      </c>
      <c r="H106" s="56">
        <v>300</v>
      </c>
      <c r="I106" s="74">
        <v>95.7</v>
      </c>
      <c r="J106" s="74">
        <f t="shared" si="6"/>
        <v>31.900000000000002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</row>
    <row r="107" spans="1:96" s="38" customFormat="1" ht="32.25" customHeight="1">
      <c r="A107" s="59">
        <f t="shared" si="8"/>
        <v>98</v>
      </c>
      <c r="B107" s="78" t="s">
        <v>67</v>
      </c>
      <c r="C107" s="79"/>
      <c r="D107" s="80"/>
      <c r="E107" s="20" t="s">
        <v>24</v>
      </c>
      <c r="F107" s="12" t="s">
        <v>100</v>
      </c>
      <c r="G107" s="20">
        <v>240</v>
      </c>
      <c r="H107" s="34">
        <v>300</v>
      </c>
      <c r="I107" s="68">
        <v>95.7</v>
      </c>
      <c r="J107" s="68">
        <f t="shared" si="6"/>
        <v>31.900000000000002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</row>
    <row r="108" spans="1:96" s="38" customFormat="1" ht="32.25" customHeight="1">
      <c r="A108" s="59">
        <f t="shared" si="8"/>
        <v>99</v>
      </c>
      <c r="B108" s="88" t="s">
        <v>120</v>
      </c>
      <c r="C108" s="89"/>
      <c r="D108" s="90"/>
      <c r="E108" s="47" t="s">
        <v>24</v>
      </c>
      <c r="F108" s="48" t="s">
        <v>101</v>
      </c>
      <c r="G108" s="47" t="s">
        <v>2</v>
      </c>
      <c r="H108" s="56">
        <v>100</v>
      </c>
      <c r="I108" s="74">
        <v>37.5</v>
      </c>
      <c r="J108" s="74">
        <f t="shared" si="6"/>
        <v>37.5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</row>
    <row r="109" spans="1:96" s="38" customFormat="1" ht="32.25" customHeight="1">
      <c r="A109" s="59">
        <f t="shared" si="8"/>
        <v>100</v>
      </c>
      <c r="B109" s="78" t="s">
        <v>67</v>
      </c>
      <c r="C109" s="79"/>
      <c r="D109" s="80"/>
      <c r="E109" s="20" t="s">
        <v>24</v>
      </c>
      <c r="F109" s="12" t="s">
        <v>101</v>
      </c>
      <c r="G109" s="20">
        <v>240</v>
      </c>
      <c r="H109" s="34">
        <v>100</v>
      </c>
      <c r="I109" s="68">
        <v>37.5</v>
      </c>
      <c r="J109" s="68">
        <f t="shared" si="6"/>
        <v>37.5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</row>
    <row r="110" spans="1:96" s="50" customFormat="1" ht="32.25" customHeight="1">
      <c r="A110" s="59">
        <f t="shared" si="8"/>
        <v>101</v>
      </c>
      <c r="B110" s="88" t="s">
        <v>121</v>
      </c>
      <c r="C110" s="99"/>
      <c r="D110" s="100"/>
      <c r="E110" s="47" t="s">
        <v>24</v>
      </c>
      <c r="F110" s="48" t="s">
        <v>102</v>
      </c>
      <c r="G110" s="47" t="s">
        <v>2</v>
      </c>
      <c r="H110" s="56">
        <v>2099.9</v>
      </c>
      <c r="I110" s="76">
        <v>1104.1</v>
      </c>
      <c r="J110" s="74">
        <f t="shared" si="6"/>
        <v>52.57869422353445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</row>
    <row r="111" spans="1:96" s="38" customFormat="1" ht="31.5" customHeight="1">
      <c r="A111" s="59">
        <f t="shared" si="8"/>
        <v>102</v>
      </c>
      <c r="B111" s="78" t="s">
        <v>67</v>
      </c>
      <c r="C111" s="79"/>
      <c r="D111" s="80"/>
      <c r="E111" s="20" t="s">
        <v>24</v>
      </c>
      <c r="F111" s="12" t="s">
        <v>102</v>
      </c>
      <c r="G111" s="20">
        <v>240</v>
      </c>
      <c r="H111" s="34">
        <v>2099.9</v>
      </c>
      <c r="I111" s="68">
        <v>1104.1</v>
      </c>
      <c r="J111" s="68">
        <f t="shared" si="6"/>
        <v>52.57869422353445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</row>
    <row r="112" spans="1:96" s="38" customFormat="1" ht="59.25" customHeight="1">
      <c r="A112" s="59">
        <f t="shared" si="8"/>
        <v>103</v>
      </c>
      <c r="B112" s="83" t="s">
        <v>160</v>
      </c>
      <c r="C112" s="103"/>
      <c r="D112" s="104"/>
      <c r="E112" s="43" t="s">
        <v>24</v>
      </c>
      <c r="F112" s="46" t="s">
        <v>154</v>
      </c>
      <c r="G112" s="63" t="s">
        <v>2</v>
      </c>
      <c r="H112" s="44">
        <f>H113</f>
        <v>4109.1</v>
      </c>
      <c r="I112" s="44">
        <f>I113</f>
        <v>9</v>
      </c>
      <c r="J112" s="71">
        <f t="shared" si="6"/>
        <v>0.21902606410162806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</row>
    <row r="113" spans="1:96" s="38" customFormat="1" ht="31.5" customHeight="1">
      <c r="A113" s="59">
        <f t="shared" si="8"/>
        <v>104</v>
      </c>
      <c r="B113" s="88" t="s">
        <v>155</v>
      </c>
      <c r="C113" s="105"/>
      <c r="D113" s="106"/>
      <c r="E113" s="47" t="s">
        <v>24</v>
      </c>
      <c r="F113" s="48" t="s">
        <v>156</v>
      </c>
      <c r="G113" s="64" t="s">
        <v>2</v>
      </c>
      <c r="H113" s="56">
        <f>H114+H116</f>
        <v>4109.1</v>
      </c>
      <c r="I113" s="56">
        <f>I114+I116</f>
        <v>9</v>
      </c>
      <c r="J113" s="74">
        <f t="shared" si="6"/>
        <v>0.21902606410162806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</row>
    <row r="114" spans="1:96" s="38" customFormat="1" ht="31.5" customHeight="1">
      <c r="A114" s="59">
        <f t="shared" si="8"/>
        <v>105</v>
      </c>
      <c r="B114" s="78" t="s">
        <v>157</v>
      </c>
      <c r="C114" s="81"/>
      <c r="D114" s="82"/>
      <c r="E114" s="20" t="s">
        <v>24</v>
      </c>
      <c r="F114" s="12" t="s">
        <v>158</v>
      </c>
      <c r="G114" s="39" t="s">
        <v>2</v>
      </c>
      <c r="H114" s="34">
        <v>192</v>
      </c>
      <c r="I114" s="68">
        <v>9</v>
      </c>
      <c r="J114" s="68">
        <f t="shared" si="6"/>
        <v>4.6875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</row>
    <row r="115" spans="1:96" s="38" customFormat="1" ht="31.5" customHeight="1">
      <c r="A115" s="59">
        <f t="shared" si="8"/>
        <v>106</v>
      </c>
      <c r="B115" s="78" t="s">
        <v>67</v>
      </c>
      <c r="C115" s="79"/>
      <c r="D115" s="80"/>
      <c r="E115" s="20" t="s">
        <v>24</v>
      </c>
      <c r="F115" s="12" t="s">
        <v>158</v>
      </c>
      <c r="G115" s="20">
        <v>240</v>
      </c>
      <c r="H115" s="34">
        <v>192</v>
      </c>
      <c r="I115" s="68">
        <v>9</v>
      </c>
      <c r="J115" s="68">
        <f t="shared" si="6"/>
        <v>4.6875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</row>
    <row r="116" spans="1:96" s="38" customFormat="1" ht="81.75" customHeight="1">
      <c r="A116" s="59">
        <f t="shared" si="8"/>
        <v>107</v>
      </c>
      <c r="B116" s="146" t="s">
        <v>174</v>
      </c>
      <c r="C116" s="152"/>
      <c r="D116" s="153"/>
      <c r="E116" s="20" t="s">
        <v>24</v>
      </c>
      <c r="F116" s="12" t="s">
        <v>168</v>
      </c>
      <c r="G116" s="39" t="s">
        <v>2</v>
      </c>
      <c r="H116" s="34">
        <v>3917.1</v>
      </c>
      <c r="I116" s="68">
        <v>0</v>
      </c>
      <c r="J116" s="68">
        <f t="shared" si="6"/>
        <v>0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</row>
    <row r="117" spans="1:96" s="38" customFormat="1" ht="31.5" customHeight="1">
      <c r="A117" s="59">
        <f t="shared" si="8"/>
        <v>108</v>
      </c>
      <c r="B117" s="78" t="s">
        <v>67</v>
      </c>
      <c r="C117" s="79"/>
      <c r="D117" s="80"/>
      <c r="E117" s="20" t="s">
        <v>24</v>
      </c>
      <c r="F117" s="12" t="s">
        <v>168</v>
      </c>
      <c r="G117" s="20">
        <v>240</v>
      </c>
      <c r="H117" s="34">
        <v>3917.1</v>
      </c>
      <c r="I117" s="68">
        <v>0</v>
      </c>
      <c r="J117" s="68">
        <f t="shared" si="6"/>
        <v>0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</row>
    <row r="118" spans="1:96" s="38" customFormat="1" ht="31.5" customHeight="1">
      <c r="A118" s="59">
        <f t="shared" si="8"/>
        <v>109</v>
      </c>
      <c r="B118" s="78" t="s">
        <v>75</v>
      </c>
      <c r="C118" s="79"/>
      <c r="D118" s="80"/>
      <c r="E118" s="20" t="s">
        <v>24</v>
      </c>
      <c r="F118" s="12">
        <v>7000000000</v>
      </c>
      <c r="G118" s="39" t="s">
        <v>2</v>
      </c>
      <c r="H118" s="34">
        <v>60</v>
      </c>
      <c r="I118" s="68">
        <v>0</v>
      </c>
      <c r="J118" s="68">
        <f t="shared" si="6"/>
        <v>0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</row>
    <row r="119" spans="1:96" s="38" customFormat="1" ht="31.5" customHeight="1">
      <c r="A119" s="59">
        <f t="shared" si="8"/>
        <v>110</v>
      </c>
      <c r="B119" s="78" t="s">
        <v>185</v>
      </c>
      <c r="C119" s="101"/>
      <c r="D119" s="102"/>
      <c r="E119" s="20" t="s">
        <v>24</v>
      </c>
      <c r="F119" s="12" t="s">
        <v>184</v>
      </c>
      <c r="G119" s="39" t="s">
        <v>2</v>
      </c>
      <c r="H119" s="34">
        <v>60</v>
      </c>
      <c r="I119" s="68">
        <v>0</v>
      </c>
      <c r="J119" s="68">
        <f t="shared" si="6"/>
        <v>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</row>
    <row r="120" spans="1:96" s="38" customFormat="1" ht="31.5" customHeight="1">
      <c r="A120" s="59">
        <f t="shared" si="8"/>
        <v>111</v>
      </c>
      <c r="B120" s="78" t="s">
        <v>67</v>
      </c>
      <c r="C120" s="79"/>
      <c r="D120" s="80"/>
      <c r="E120" s="20" t="s">
        <v>24</v>
      </c>
      <c r="F120" s="12" t="s">
        <v>184</v>
      </c>
      <c r="G120" s="20">
        <v>240</v>
      </c>
      <c r="H120" s="34">
        <v>60</v>
      </c>
      <c r="I120" s="68">
        <v>0</v>
      </c>
      <c r="J120" s="68">
        <f t="shared" si="6"/>
        <v>0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</row>
    <row r="121" spans="1:96" s="1" customFormat="1" ht="27" customHeight="1">
      <c r="A121" s="59">
        <f t="shared" si="8"/>
        <v>112</v>
      </c>
      <c r="B121" s="96" t="s">
        <v>39</v>
      </c>
      <c r="C121" s="97"/>
      <c r="D121" s="98"/>
      <c r="E121" s="13" t="s">
        <v>25</v>
      </c>
      <c r="F121" s="10" t="s">
        <v>85</v>
      </c>
      <c r="G121" s="13" t="s">
        <v>2</v>
      </c>
      <c r="H121" s="35">
        <f>H123</f>
        <v>43204.200000000004</v>
      </c>
      <c r="I121" s="35">
        <f>I123</f>
        <v>30384</v>
      </c>
      <c r="J121" s="73">
        <f t="shared" si="6"/>
        <v>70.3264960351077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</row>
    <row r="122" spans="1:96" s="2" customFormat="1" ht="21.75" customHeight="1">
      <c r="A122" s="59">
        <f t="shared" si="8"/>
        <v>113</v>
      </c>
      <c r="B122" s="91" t="s">
        <v>26</v>
      </c>
      <c r="C122" s="116"/>
      <c r="D122" s="117"/>
      <c r="E122" s="9" t="s">
        <v>27</v>
      </c>
      <c r="F122" s="11" t="s">
        <v>85</v>
      </c>
      <c r="G122" s="9" t="s">
        <v>2</v>
      </c>
      <c r="H122" s="33">
        <f>H123</f>
        <v>43204.200000000004</v>
      </c>
      <c r="I122" s="33">
        <f>I123</f>
        <v>30384</v>
      </c>
      <c r="J122" s="69">
        <f t="shared" si="6"/>
        <v>70.3264960351077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</row>
    <row r="123" spans="1:96" s="38" customFormat="1" ht="24.75" customHeight="1">
      <c r="A123" s="59">
        <f aca="true" t="shared" si="9" ref="A123:A143">A122+1</f>
        <v>114</v>
      </c>
      <c r="B123" s="78" t="s">
        <v>75</v>
      </c>
      <c r="C123" s="79"/>
      <c r="D123" s="80"/>
      <c r="E123" s="20" t="s">
        <v>27</v>
      </c>
      <c r="F123" s="12">
        <v>7000000000</v>
      </c>
      <c r="G123" s="39" t="s">
        <v>2</v>
      </c>
      <c r="H123" s="34">
        <f>H124+H130+H134+H126+H128+H132+H136</f>
        <v>43204.200000000004</v>
      </c>
      <c r="I123" s="34">
        <f>I124+I130+I134+I126+I128+I132+I136</f>
        <v>30384</v>
      </c>
      <c r="J123" s="68">
        <f t="shared" si="6"/>
        <v>70.3264960351077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</row>
    <row r="124" spans="1:96" s="38" customFormat="1" ht="15">
      <c r="A124" s="59">
        <f t="shared" si="9"/>
        <v>115</v>
      </c>
      <c r="B124" s="78" t="s">
        <v>49</v>
      </c>
      <c r="C124" s="94"/>
      <c r="D124" s="95"/>
      <c r="E124" s="20" t="s">
        <v>27</v>
      </c>
      <c r="F124" s="12" t="s">
        <v>103</v>
      </c>
      <c r="G124" s="40" t="s">
        <v>2</v>
      </c>
      <c r="H124" s="34">
        <v>31790.2</v>
      </c>
      <c r="I124" s="68">
        <v>23084</v>
      </c>
      <c r="J124" s="68">
        <f t="shared" si="6"/>
        <v>72.61357273625205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</row>
    <row r="125" spans="1:96" s="38" customFormat="1" ht="15">
      <c r="A125" s="59">
        <f t="shared" si="9"/>
        <v>116</v>
      </c>
      <c r="B125" s="78" t="s">
        <v>78</v>
      </c>
      <c r="C125" s="79"/>
      <c r="D125" s="80"/>
      <c r="E125" s="20" t="s">
        <v>27</v>
      </c>
      <c r="F125" s="12" t="s">
        <v>103</v>
      </c>
      <c r="G125" s="40" t="s">
        <v>77</v>
      </c>
      <c r="H125" s="34">
        <v>31790.2</v>
      </c>
      <c r="I125" s="68">
        <v>23084</v>
      </c>
      <c r="J125" s="68">
        <f t="shared" si="6"/>
        <v>72.61357273625205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</row>
    <row r="126" spans="1:96" s="38" customFormat="1" ht="20.25" customHeight="1">
      <c r="A126" s="59">
        <f t="shared" si="9"/>
        <v>117</v>
      </c>
      <c r="B126" s="141" t="s">
        <v>178</v>
      </c>
      <c r="C126" s="86"/>
      <c r="D126" s="87"/>
      <c r="E126" s="20" t="s">
        <v>27</v>
      </c>
      <c r="F126" s="12" t="s">
        <v>177</v>
      </c>
      <c r="G126" s="40" t="s">
        <v>2</v>
      </c>
      <c r="H126" s="34">
        <v>250</v>
      </c>
      <c r="I126" s="68">
        <v>250</v>
      </c>
      <c r="J126" s="68">
        <f t="shared" si="6"/>
        <v>100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</row>
    <row r="127" spans="1:96" s="38" customFormat="1" ht="15">
      <c r="A127" s="59">
        <f t="shared" si="9"/>
        <v>118</v>
      </c>
      <c r="B127" s="78" t="s">
        <v>78</v>
      </c>
      <c r="C127" s="79"/>
      <c r="D127" s="80"/>
      <c r="E127" s="20" t="s">
        <v>27</v>
      </c>
      <c r="F127" s="12" t="s">
        <v>177</v>
      </c>
      <c r="G127" s="40" t="s">
        <v>77</v>
      </c>
      <c r="H127" s="34">
        <v>250</v>
      </c>
      <c r="I127" s="68">
        <v>250</v>
      </c>
      <c r="J127" s="68">
        <f t="shared" si="6"/>
        <v>100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</row>
    <row r="128" spans="1:96" s="38" customFormat="1" ht="102" customHeight="1">
      <c r="A128" s="59">
        <f t="shared" si="9"/>
        <v>119</v>
      </c>
      <c r="B128" s="141" t="s">
        <v>199</v>
      </c>
      <c r="C128" s="101"/>
      <c r="D128" s="102"/>
      <c r="E128" s="20" t="s">
        <v>27</v>
      </c>
      <c r="F128" s="12" t="s">
        <v>194</v>
      </c>
      <c r="G128" s="40" t="s">
        <v>2</v>
      </c>
      <c r="H128" s="34">
        <v>830</v>
      </c>
      <c r="I128" s="68">
        <v>0</v>
      </c>
      <c r="J128" s="68">
        <f t="shared" si="6"/>
        <v>0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</row>
    <row r="129" spans="1:96" s="38" customFormat="1" ht="15">
      <c r="A129" s="59">
        <f t="shared" si="9"/>
        <v>120</v>
      </c>
      <c r="B129" s="78" t="s">
        <v>78</v>
      </c>
      <c r="C129" s="79"/>
      <c r="D129" s="80"/>
      <c r="E129" s="20" t="s">
        <v>27</v>
      </c>
      <c r="F129" s="12" t="s">
        <v>194</v>
      </c>
      <c r="G129" s="40" t="s">
        <v>77</v>
      </c>
      <c r="H129" s="34">
        <v>830</v>
      </c>
      <c r="I129" s="68">
        <v>0</v>
      </c>
      <c r="J129" s="68">
        <f t="shared" si="6"/>
        <v>0</v>
      </c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</row>
    <row r="130" spans="1:96" s="38" customFormat="1" ht="15" customHeight="1">
      <c r="A130" s="59">
        <f t="shared" si="9"/>
        <v>121</v>
      </c>
      <c r="B130" s="109" t="s">
        <v>64</v>
      </c>
      <c r="C130" s="110"/>
      <c r="D130" s="110"/>
      <c r="E130" s="20" t="s">
        <v>27</v>
      </c>
      <c r="F130" s="12" t="s">
        <v>104</v>
      </c>
      <c r="G130" s="40" t="s">
        <v>2</v>
      </c>
      <c r="H130" s="34">
        <v>3544</v>
      </c>
      <c r="I130" s="68">
        <v>2450</v>
      </c>
      <c r="J130" s="68">
        <f t="shared" si="6"/>
        <v>69.13092550790067</v>
      </c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</row>
    <row r="131" spans="1:96" s="38" customFormat="1" ht="15" customHeight="1">
      <c r="A131" s="59">
        <f t="shared" si="9"/>
        <v>122</v>
      </c>
      <c r="B131" s="78" t="s">
        <v>78</v>
      </c>
      <c r="C131" s="79"/>
      <c r="D131" s="80"/>
      <c r="E131" s="20" t="s">
        <v>27</v>
      </c>
      <c r="F131" s="12" t="s">
        <v>104</v>
      </c>
      <c r="G131" s="40" t="s">
        <v>77</v>
      </c>
      <c r="H131" s="34">
        <v>3544</v>
      </c>
      <c r="I131" s="68">
        <v>2450</v>
      </c>
      <c r="J131" s="68">
        <f t="shared" si="6"/>
        <v>69.13092550790067</v>
      </c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</row>
    <row r="132" spans="1:96" s="38" customFormat="1" ht="97.5" customHeight="1">
      <c r="A132" s="59">
        <f t="shared" si="9"/>
        <v>123</v>
      </c>
      <c r="B132" s="78" t="s">
        <v>200</v>
      </c>
      <c r="C132" s="101"/>
      <c r="D132" s="102"/>
      <c r="E132" s="20" t="s">
        <v>27</v>
      </c>
      <c r="F132" s="12" t="s">
        <v>195</v>
      </c>
      <c r="G132" s="40" t="s">
        <v>2</v>
      </c>
      <c r="H132" s="34">
        <v>94.9</v>
      </c>
      <c r="I132" s="68">
        <v>0</v>
      </c>
      <c r="J132" s="68">
        <f t="shared" si="6"/>
        <v>0</v>
      </c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</row>
    <row r="133" spans="1:96" s="38" customFormat="1" ht="15" customHeight="1">
      <c r="A133" s="59">
        <f t="shared" si="9"/>
        <v>124</v>
      </c>
      <c r="B133" s="78" t="s">
        <v>78</v>
      </c>
      <c r="C133" s="79"/>
      <c r="D133" s="80"/>
      <c r="E133" s="20" t="s">
        <v>27</v>
      </c>
      <c r="F133" s="12" t="s">
        <v>195</v>
      </c>
      <c r="G133" s="40" t="s">
        <v>77</v>
      </c>
      <c r="H133" s="34">
        <v>94.9</v>
      </c>
      <c r="I133" s="68">
        <v>0</v>
      </c>
      <c r="J133" s="68">
        <f t="shared" si="6"/>
        <v>0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</row>
    <row r="134" spans="1:96" s="38" customFormat="1" ht="15">
      <c r="A134" s="59">
        <f t="shared" si="9"/>
        <v>125</v>
      </c>
      <c r="B134" s="78" t="s">
        <v>54</v>
      </c>
      <c r="C134" s="94"/>
      <c r="D134" s="95"/>
      <c r="E134" s="20" t="s">
        <v>27</v>
      </c>
      <c r="F134" s="12" t="s">
        <v>105</v>
      </c>
      <c r="G134" s="40" t="s">
        <v>2</v>
      </c>
      <c r="H134" s="34">
        <v>6465.8</v>
      </c>
      <c r="I134" s="68">
        <v>4600</v>
      </c>
      <c r="J134" s="68">
        <f t="shared" si="6"/>
        <v>71.14355532184724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</row>
    <row r="135" spans="1:96" s="38" customFormat="1" ht="15" customHeight="1">
      <c r="A135" s="59">
        <f t="shared" si="9"/>
        <v>126</v>
      </c>
      <c r="B135" s="78" t="s">
        <v>78</v>
      </c>
      <c r="C135" s="79"/>
      <c r="D135" s="80"/>
      <c r="E135" s="20" t="s">
        <v>27</v>
      </c>
      <c r="F135" s="12" t="s">
        <v>105</v>
      </c>
      <c r="G135" s="40" t="s">
        <v>77</v>
      </c>
      <c r="H135" s="34">
        <v>6465.8</v>
      </c>
      <c r="I135" s="68">
        <v>4600</v>
      </c>
      <c r="J135" s="68">
        <f t="shared" si="6"/>
        <v>71.14355532184724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</row>
    <row r="136" spans="1:96" s="38" customFormat="1" ht="99.75" customHeight="1">
      <c r="A136" s="59">
        <f t="shared" si="9"/>
        <v>127</v>
      </c>
      <c r="B136" s="78" t="s">
        <v>201</v>
      </c>
      <c r="C136" s="101"/>
      <c r="D136" s="102"/>
      <c r="E136" s="20" t="s">
        <v>27</v>
      </c>
      <c r="F136" s="12" t="s">
        <v>196</v>
      </c>
      <c r="G136" s="40" t="s">
        <v>2</v>
      </c>
      <c r="H136" s="34">
        <v>229.3</v>
      </c>
      <c r="I136" s="68">
        <v>0</v>
      </c>
      <c r="J136" s="68">
        <f t="shared" si="6"/>
        <v>0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</row>
    <row r="137" spans="1:96" s="38" customFormat="1" ht="15" customHeight="1">
      <c r="A137" s="59">
        <f t="shared" si="9"/>
        <v>128</v>
      </c>
      <c r="B137" s="78" t="s">
        <v>78</v>
      </c>
      <c r="C137" s="79"/>
      <c r="D137" s="80"/>
      <c r="E137" s="20" t="s">
        <v>27</v>
      </c>
      <c r="F137" s="12" t="s">
        <v>196</v>
      </c>
      <c r="G137" s="40" t="s">
        <v>77</v>
      </c>
      <c r="H137" s="34">
        <v>229.3</v>
      </c>
      <c r="I137" s="68">
        <v>0</v>
      </c>
      <c r="J137" s="68">
        <f t="shared" si="6"/>
        <v>0</v>
      </c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</row>
    <row r="138" spans="1:96" s="1" customFormat="1" ht="17.25">
      <c r="A138" s="59">
        <f t="shared" si="9"/>
        <v>129</v>
      </c>
      <c r="B138" s="96" t="s">
        <v>44</v>
      </c>
      <c r="C138" s="97"/>
      <c r="D138" s="98"/>
      <c r="E138" s="13" t="s">
        <v>28</v>
      </c>
      <c r="F138" s="10" t="s">
        <v>85</v>
      </c>
      <c r="G138" s="13" t="s">
        <v>2</v>
      </c>
      <c r="H138" s="35">
        <f>H139+H143+H153</f>
        <v>6071.700000000001</v>
      </c>
      <c r="I138" s="35">
        <f>I139+I143+I153</f>
        <v>4620.199999999999</v>
      </c>
      <c r="J138" s="73">
        <f t="shared" si="6"/>
        <v>76.09400991485083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</row>
    <row r="139" spans="1:96" s="2" customFormat="1" ht="15">
      <c r="A139" s="59">
        <f t="shared" si="9"/>
        <v>130</v>
      </c>
      <c r="B139" s="91" t="s">
        <v>29</v>
      </c>
      <c r="C139" s="116"/>
      <c r="D139" s="117"/>
      <c r="E139" s="9" t="s">
        <v>30</v>
      </c>
      <c r="F139" s="11" t="s">
        <v>85</v>
      </c>
      <c r="G139" s="9" t="s">
        <v>2</v>
      </c>
      <c r="H139" s="33">
        <f aca="true" t="shared" si="10" ref="H139:I141">H140</f>
        <v>1613.4</v>
      </c>
      <c r="I139" s="33">
        <f t="shared" si="10"/>
        <v>1089.1</v>
      </c>
      <c r="J139" s="69">
        <f t="shared" si="6"/>
        <v>67.50340895004338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</row>
    <row r="140" spans="1:96" s="38" customFormat="1" ht="20.25" customHeight="1">
      <c r="A140" s="59">
        <f t="shared" si="9"/>
        <v>131</v>
      </c>
      <c r="B140" s="78" t="s">
        <v>75</v>
      </c>
      <c r="C140" s="79"/>
      <c r="D140" s="80"/>
      <c r="E140" s="20" t="s">
        <v>30</v>
      </c>
      <c r="F140" s="12">
        <v>7000000000</v>
      </c>
      <c r="G140" s="20" t="s">
        <v>2</v>
      </c>
      <c r="H140" s="34">
        <f t="shared" si="10"/>
        <v>1613.4</v>
      </c>
      <c r="I140" s="34">
        <f t="shared" si="10"/>
        <v>1089.1</v>
      </c>
      <c r="J140" s="68">
        <f aca="true" t="shared" si="11" ref="J140:J179">I140/H140*100</f>
        <v>67.50340895004338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</row>
    <row r="141" spans="1:96" s="3" customFormat="1" ht="15">
      <c r="A141" s="59">
        <f t="shared" si="9"/>
        <v>132</v>
      </c>
      <c r="B141" s="78" t="s">
        <v>55</v>
      </c>
      <c r="C141" s="94"/>
      <c r="D141" s="95"/>
      <c r="E141" s="20" t="s">
        <v>30</v>
      </c>
      <c r="F141" s="12" t="s">
        <v>106</v>
      </c>
      <c r="G141" s="20" t="s">
        <v>2</v>
      </c>
      <c r="H141" s="34">
        <f t="shared" si="10"/>
        <v>1613.4</v>
      </c>
      <c r="I141" s="34">
        <f t="shared" si="10"/>
        <v>1089.1</v>
      </c>
      <c r="J141" s="68">
        <f t="shared" si="11"/>
        <v>67.50340895004338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s="3" customFormat="1" ht="30" customHeight="1">
      <c r="A142" s="59">
        <f>A141+1</f>
        <v>133</v>
      </c>
      <c r="B142" s="78" t="s">
        <v>56</v>
      </c>
      <c r="C142" s="79"/>
      <c r="D142" s="80"/>
      <c r="E142" s="20" t="s">
        <v>30</v>
      </c>
      <c r="F142" s="12" t="s">
        <v>106</v>
      </c>
      <c r="G142" s="20">
        <v>320</v>
      </c>
      <c r="H142" s="34">
        <v>1613.4</v>
      </c>
      <c r="I142" s="68">
        <v>1089.1</v>
      </c>
      <c r="J142" s="68">
        <f t="shared" si="11"/>
        <v>67.50340895004338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s="52" customFormat="1" ht="24" customHeight="1">
      <c r="A143" s="59">
        <f t="shared" si="9"/>
        <v>134</v>
      </c>
      <c r="B143" s="91" t="s">
        <v>65</v>
      </c>
      <c r="C143" s="92"/>
      <c r="D143" s="93"/>
      <c r="E143" s="28">
        <v>1003</v>
      </c>
      <c r="F143" s="11" t="s">
        <v>85</v>
      </c>
      <c r="G143" s="11" t="s">
        <v>2</v>
      </c>
      <c r="H143" s="33">
        <f>H144+H147+H150</f>
        <v>4303.7</v>
      </c>
      <c r="I143" s="33">
        <f>I144+I147+I150</f>
        <v>3429.7</v>
      </c>
      <c r="J143" s="69">
        <f t="shared" si="11"/>
        <v>79.69189302228315</v>
      </c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</row>
    <row r="144" spans="1:96" s="3" customFormat="1" ht="48" customHeight="1">
      <c r="A144" s="59">
        <f>A149+1</f>
        <v>138</v>
      </c>
      <c r="B144" s="83" t="s">
        <v>130</v>
      </c>
      <c r="C144" s="84"/>
      <c r="D144" s="85"/>
      <c r="E144" s="43">
        <v>1003</v>
      </c>
      <c r="F144" s="46" t="s">
        <v>132</v>
      </c>
      <c r="G144" s="46" t="s">
        <v>2</v>
      </c>
      <c r="H144" s="44">
        <f>H145</f>
        <v>1485.7</v>
      </c>
      <c r="I144" s="44">
        <f>I145</f>
        <v>1485.7</v>
      </c>
      <c r="J144" s="71">
        <f t="shared" si="11"/>
        <v>100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s="3" customFormat="1" ht="56.25" customHeight="1">
      <c r="A145" s="59">
        <f>A144+1</f>
        <v>139</v>
      </c>
      <c r="B145" s="88" t="s">
        <v>125</v>
      </c>
      <c r="C145" s="89"/>
      <c r="D145" s="90"/>
      <c r="E145" s="58">
        <v>1003</v>
      </c>
      <c r="F145" s="48" t="s">
        <v>179</v>
      </c>
      <c r="G145" s="48" t="s">
        <v>2</v>
      </c>
      <c r="H145" s="56">
        <v>1485.7</v>
      </c>
      <c r="I145" s="74">
        <v>1485.7</v>
      </c>
      <c r="J145" s="74">
        <f t="shared" si="11"/>
        <v>100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s="3" customFormat="1" ht="33.75" customHeight="1">
      <c r="A146" s="59">
        <f>A145+1</f>
        <v>140</v>
      </c>
      <c r="B146" s="78" t="s">
        <v>56</v>
      </c>
      <c r="C146" s="86"/>
      <c r="D146" s="87"/>
      <c r="E146" s="27">
        <v>1003</v>
      </c>
      <c r="F146" s="12" t="s">
        <v>179</v>
      </c>
      <c r="G146" s="12" t="s">
        <v>112</v>
      </c>
      <c r="H146" s="34">
        <v>1485.7</v>
      </c>
      <c r="I146" s="68">
        <v>1485.7</v>
      </c>
      <c r="J146" s="68">
        <f t="shared" si="11"/>
        <v>100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s="52" customFormat="1" ht="45" customHeight="1">
      <c r="A147" s="59">
        <f>A143+1</f>
        <v>135</v>
      </c>
      <c r="B147" s="83" t="s">
        <v>111</v>
      </c>
      <c r="C147" s="84"/>
      <c r="D147" s="85"/>
      <c r="E147" s="43">
        <v>1003</v>
      </c>
      <c r="F147" s="46" t="s">
        <v>131</v>
      </c>
      <c r="G147" s="46" t="s">
        <v>2</v>
      </c>
      <c r="H147" s="44">
        <f>H148</f>
        <v>2808</v>
      </c>
      <c r="I147" s="44">
        <f>I148</f>
        <v>1944</v>
      </c>
      <c r="J147" s="71">
        <f t="shared" si="11"/>
        <v>69.23076923076923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</row>
    <row r="148" spans="1:96" s="52" customFormat="1" ht="51.75" customHeight="1">
      <c r="A148" s="59">
        <f aca="true" t="shared" si="12" ref="A148:A179">A147+1</f>
        <v>136</v>
      </c>
      <c r="B148" s="88" t="s">
        <v>180</v>
      </c>
      <c r="C148" s="89"/>
      <c r="D148" s="90"/>
      <c r="E148" s="47">
        <v>1003</v>
      </c>
      <c r="F148" s="48" t="s">
        <v>181</v>
      </c>
      <c r="G148" s="48" t="s">
        <v>2</v>
      </c>
      <c r="H148" s="56">
        <v>2808</v>
      </c>
      <c r="I148" s="75">
        <v>1944</v>
      </c>
      <c r="J148" s="74">
        <f t="shared" si="11"/>
        <v>69.23076923076923</v>
      </c>
      <c r="K148" s="65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</row>
    <row r="149" spans="1:96" s="3" customFormat="1" ht="33.75" customHeight="1">
      <c r="A149" s="59">
        <f t="shared" si="12"/>
        <v>137</v>
      </c>
      <c r="B149" s="78" t="s">
        <v>56</v>
      </c>
      <c r="C149" s="81"/>
      <c r="D149" s="82"/>
      <c r="E149" s="27">
        <v>1003</v>
      </c>
      <c r="F149" s="12" t="s">
        <v>181</v>
      </c>
      <c r="G149" s="12" t="s">
        <v>112</v>
      </c>
      <c r="H149" s="34">
        <v>2808</v>
      </c>
      <c r="I149" s="68">
        <v>1944</v>
      </c>
      <c r="J149" s="68">
        <f t="shared" si="11"/>
        <v>69.23076923076923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s="3" customFormat="1" ht="30" customHeight="1">
      <c r="A150" s="59">
        <f>A146+1</f>
        <v>141</v>
      </c>
      <c r="B150" s="78" t="s">
        <v>75</v>
      </c>
      <c r="C150" s="79"/>
      <c r="D150" s="80"/>
      <c r="E150" s="27">
        <v>1003</v>
      </c>
      <c r="F150" s="12">
        <v>7000000000</v>
      </c>
      <c r="G150" s="20" t="s">
        <v>2</v>
      </c>
      <c r="H150" s="34">
        <v>10</v>
      </c>
      <c r="I150" s="68">
        <v>0</v>
      </c>
      <c r="J150" s="68">
        <f t="shared" si="11"/>
        <v>0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s="3" customFormat="1" ht="30" customHeight="1">
      <c r="A151" s="59">
        <f t="shared" si="12"/>
        <v>142</v>
      </c>
      <c r="B151" s="78" t="s">
        <v>74</v>
      </c>
      <c r="C151" s="81"/>
      <c r="D151" s="82"/>
      <c r="E151" s="27">
        <v>1003</v>
      </c>
      <c r="F151" s="12" t="s">
        <v>107</v>
      </c>
      <c r="G151" s="20" t="s">
        <v>2</v>
      </c>
      <c r="H151" s="34">
        <v>10</v>
      </c>
      <c r="I151" s="68">
        <v>0</v>
      </c>
      <c r="J151" s="68">
        <f t="shared" si="11"/>
        <v>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s="3" customFormat="1" ht="24" customHeight="1">
      <c r="A152" s="59">
        <f>A151+1</f>
        <v>143</v>
      </c>
      <c r="B152" s="78" t="s">
        <v>80</v>
      </c>
      <c r="C152" s="81"/>
      <c r="D152" s="82"/>
      <c r="E152" s="27">
        <v>1003</v>
      </c>
      <c r="F152" s="12" t="s">
        <v>107</v>
      </c>
      <c r="G152" s="20">
        <v>330</v>
      </c>
      <c r="H152" s="34">
        <v>10</v>
      </c>
      <c r="I152" s="68">
        <v>0</v>
      </c>
      <c r="J152" s="68">
        <f t="shared" si="11"/>
        <v>0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s="2" customFormat="1" ht="15">
      <c r="A153" s="59">
        <f t="shared" si="12"/>
        <v>144</v>
      </c>
      <c r="B153" s="91" t="s">
        <v>38</v>
      </c>
      <c r="C153" s="136"/>
      <c r="D153" s="137"/>
      <c r="E153" s="29">
        <v>1006</v>
      </c>
      <c r="F153" s="11" t="s">
        <v>85</v>
      </c>
      <c r="G153" s="11" t="s">
        <v>2</v>
      </c>
      <c r="H153" s="33">
        <f>H154</f>
        <v>154.6</v>
      </c>
      <c r="I153" s="33">
        <f>I154</f>
        <v>101.4</v>
      </c>
      <c r="J153" s="69">
        <f t="shared" si="11"/>
        <v>65.58861578266495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</row>
    <row r="154" spans="1:96" s="38" customFormat="1" ht="21.75" customHeight="1">
      <c r="A154" s="59">
        <f t="shared" si="12"/>
        <v>145</v>
      </c>
      <c r="B154" s="78" t="s">
        <v>75</v>
      </c>
      <c r="C154" s="79"/>
      <c r="D154" s="80"/>
      <c r="E154" s="23">
        <v>1006</v>
      </c>
      <c r="F154" s="12">
        <v>7000000000</v>
      </c>
      <c r="G154" s="20" t="s">
        <v>2</v>
      </c>
      <c r="H154" s="34">
        <f>H155</f>
        <v>154.6</v>
      </c>
      <c r="I154" s="34">
        <f>I155</f>
        <v>101.4</v>
      </c>
      <c r="J154" s="68">
        <f t="shared" si="11"/>
        <v>65.58861578266495</v>
      </c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  <row r="155" spans="1:96" s="38" customFormat="1" ht="15">
      <c r="A155" s="59">
        <f t="shared" si="12"/>
        <v>146</v>
      </c>
      <c r="B155" s="78" t="s">
        <v>57</v>
      </c>
      <c r="C155" s="150"/>
      <c r="D155" s="151"/>
      <c r="E155" s="23">
        <v>1006</v>
      </c>
      <c r="F155" s="12" t="s">
        <v>108</v>
      </c>
      <c r="G155" s="20" t="s">
        <v>2</v>
      </c>
      <c r="H155" s="34">
        <f>H156+H157</f>
        <v>154.6</v>
      </c>
      <c r="I155" s="34">
        <f>I156+I157</f>
        <v>101.4</v>
      </c>
      <c r="J155" s="68">
        <f t="shared" si="11"/>
        <v>65.58861578266495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</row>
    <row r="156" spans="1:96" s="38" customFormat="1" ht="33.75" customHeight="1">
      <c r="A156" s="59">
        <f t="shared" si="12"/>
        <v>147</v>
      </c>
      <c r="B156" s="78" t="s">
        <v>56</v>
      </c>
      <c r="C156" s="79"/>
      <c r="D156" s="80"/>
      <c r="E156" s="20">
        <v>1006</v>
      </c>
      <c r="F156" s="12" t="s">
        <v>108</v>
      </c>
      <c r="G156" s="20">
        <v>320</v>
      </c>
      <c r="H156" s="34">
        <v>100</v>
      </c>
      <c r="I156" s="68">
        <v>65</v>
      </c>
      <c r="J156" s="68">
        <f t="shared" si="11"/>
        <v>65</v>
      </c>
      <c r="K156" s="37"/>
      <c r="L156" s="37"/>
      <c r="M156" s="37"/>
      <c r="N156" s="53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</row>
    <row r="157" spans="1:96" s="38" customFormat="1" ht="39" customHeight="1">
      <c r="A157" s="59">
        <f t="shared" si="12"/>
        <v>148</v>
      </c>
      <c r="B157" s="78" t="s">
        <v>159</v>
      </c>
      <c r="C157" s="101"/>
      <c r="D157" s="102"/>
      <c r="E157" s="20">
        <v>1006</v>
      </c>
      <c r="F157" s="12" t="s">
        <v>108</v>
      </c>
      <c r="G157" s="20">
        <v>630</v>
      </c>
      <c r="H157" s="34">
        <v>54.6</v>
      </c>
      <c r="I157" s="68">
        <v>36.4</v>
      </c>
      <c r="J157" s="68">
        <f t="shared" si="11"/>
        <v>66.66666666666666</v>
      </c>
      <c r="K157" s="37"/>
      <c r="L157" s="37"/>
      <c r="M157" s="37"/>
      <c r="N157" s="53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</row>
    <row r="158" spans="1:96" s="1" customFormat="1" ht="17.25">
      <c r="A158" s="59">
        <f t="shared" si="12"/>
        <v>149</v>
      </c>
      <c r="B158" s="96" t="s">
        <v>35</v>
      </c>
      <c r="C158" s="97"/>
      <c r="D158" s="98"/>
      <c r="E158" s="13" t="s">
        <v>36</v>
      </c>
      <c r="F158" s="10" t="s">
        <v>85</v>
      </c>
      <c r="G158" s="13" t="s">
        <v>2</v>
      </c>
      <c r="H158" s="35">
        <f>H159</f>
        <v>45383.7</v>
      </c>
      <c r="I158" s="35">
        <f>I159</f>
        <v>7315.799999999999</v>
      </c>
      <c r="J158" s="73">
        <f t="shared" si="11"/>
        <v>16.119884451906742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</row>
    <row r="159" spans="1:96" s="2" customFormat="1" ht="18.75" customHeight="1">
      <c r="A159" s="59">
        <f t="shared" si="12"/>
        <v>150</v>
      </c>
      <c r="B159" s="91" t="s">
        <v>37</v>
      </c>
      <c r="C159" s="116"/>
      <c r="D159" s="117"/>
      <c r="E159" s="9">
        <v>1102</v>
      </c>
      <c r="F159" s="11" t="s">
        <v>85</v>
      </c>
      <c r="G159" s="9" t="s">
        <v>2</v>
      </c>
      <c r="H159" s="33">
        <f>H160+H166</f>
        <v>45383.7</v>
      </c>
      <c r="I159" s="33">
        <f>I160+I166</f>
        <v>7315.799999999999</v>
      </c>
      <c r="J159" s="69">
        <f t="shared" si="11"/>
        <v>16.119884451906742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</row>
    <row r="160" spans="1:96" s="2" customFormat="1" ht="57" customHeight="1">
      <c r="A160" s="59">
        <f t="shared" si="12"/>
        <v>151</v>
      </c>
      <c r="B160" s="83" t="s">
        <v>188</v>
      </c>
      <c r="C160" s="84"/>
      <c r="D160" s="85"/>
      <c r="E160" s="43">
        <v>1102</v>
      </c>
      <c r="F160" s="46" t="s">
        <v>186</v>
      </c>
      <c r="G160" s="46" t="s">
        <v>2</v>
      </c>
      <c r="H160" s="62">
        <f>H161+H164</f>
        <v>34902</v>
      </c>
      <c r="I160" s="62">
        <f>I161+I164</f>
        <v>0</v>
      </c>
      <c r="J160" s="71">
        <f t="shared" si="11"/>
        <v>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</row>
    <row r="161" spans="1:96" s="2" customFormat="1" ht="49.5" customHeight="1">
      <c r="A161" s="59">
        <f t="shared" si="12"/>
        <v>152</v>
      </c>
      <c r="B161" s="88" t="s">
        <v>189</v>
      </c>
      <c r="C161" s="105"/>
      <c r="D161" s="106"/>
      <c r="E161" s="47">
        <v>1102</v>
      </c>
      <c r="F161" s="48" t="s">
        <v>187</v>
      </c>
      <c r="G161" s="64" t="s">
        <v>2</v>
      </c>
      <c r="H161" s="66">
        <f>H162</f>
        <v>3490.3</v>
      </c>
      <c r="I161" s="66">
        <f>I162</f>
        <v>0</v>
      </c>
      <c r="J161" s="74">
        <f t="shared" si="11"/>
        <v>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</row>
    <row r="162" spans="1:96" s="2" customFormat="1" ht="48" customHeight="1">
      <c r="A162" s="59">
        <f t="shared" si="12"/>
        <v>153</v>
      </c>
      <c r="B162" s="78" t="s">
        <v>193</v>
      </c>
      <c r="C162" s="86"/>
      <c r="D162" s="87"/>
      <c r="E162" s="20">
        <v>1102</v>
      </c>
      <c r="F162" s="12" t="s">
        <v>192</v>
      </c>
      <c r="G162" s="12" t="s">
        <v>2</v>
      </c>
      <c r="H162" s="33">
        <f>H163</f>
        <v>3490.3</v>
      </c>
      <c r="I162" s="33">
        <f>I163</f>
        <v>0</v>
      </c>
      <c r="J162" s="68">
        <f t="shared" si="11"/>
        <v>0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</row>
    <row r="163" spans="1:96" s="2" customFormat="1" ht="18.75" customHeight="1">
      <c r="A163" s="59">
        <f t="shared" si="12"/>
        <v>154</v>
      </c>
      <c r="B163" s="78" t="s">
        <v>63</v>
      </c>
      <c r="C163" s="79"/>
      <c r="D163" s="80"/>
      <c r="E163" s="20">
        <v>1102</v>
      </c>
      <c r="F163" s="12" t="s">
        <v>192</v>
      </c>
      <c r="G163" s="20">
        <v>410</v>
      </c>
      <c r="H163" s="34">
        <v>3490.3</v>
      </c>
      <c r="I163" s="69">
        <v>0</v>
      </c>
      <c r="J163" s="68">
        <f t="shared" si="11"/>
        <v>0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</row>
    <row r="164" spans="1:96" s="2" customFormat="1" ht="99.75" customHeight="1">
      <c r="A164" s="59">
        <f t="shared" si="12"/>
        <v>155</v>
      </c>
      <c r="B164" s="141" t="s">
        <v>198</v>
      </c>
      <c r="C164" s="101"/>
      <c r="D164" s="102"/>
      <c r="E164" s="20">
        <v>1102</v>
      </c>
      <c r="F164" s="12" t="s">
        <v>197</v>
      </c>
      <c r="G164" s="12" t="s">
        <v>2</v>
      </c>
      <c r="H164" s="34">
        <v>31411.7</v>
      </c>
      <c r="I164" s="69">
        <v>0</v>
      </c>
      <c r="J164" s="68">
        <f t="shared" si="11"/>
        <v>0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</row>
    <row r="165" spans="1:96" s="2" customFormat="1" ht="18.75" customHeight="1">
      <c r="A165" s="59">
        <f t="shared" si="12"/>
        <v>156</v>
      </c>
      <c r="B165" s="78" t="s">
        <v>63</v>
      </c>
      <c r="C165" s="79"/>
      <c r="D165" s="80"/>
      <c r="E165" s="20">
        <v>1102</v>
      </c>
      <c r="F165" s="12" t="s">
        <v>197</v>
      </c>
      <c r="G165" s="20">
        <v>410</v>
      </c>
      <c r="H165" s="34">
        <v>31411.7</v>
      </c>
      <c r="I165" s="69">
        <v>0</v>
      </c>
      <c r="J165" s="68">
        <f t="shared" si="11"/>
        <v>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</row>
    <row r="166" spans="1:96" s="38" customFormat="1" ht="18" customHeight="1">
      <c r="A166" s="59">
        <f t="shared" si="12"/>
        <v>157</v>
      </c>
      <c r="B166" s="78" t="s">
        <v>75</v>
      </c>
      <c r="C166" s="79"/>
      <c r="D166" s="80"/>
      <c r="E166" s="20">
        <v>1102</v>
      </c>
      <c r="F166" s="12">
        <v>7000000000</v>
      </c>
      <c r="G166" s="12" t="s">
        <v>2</v>
      </c>
      <c r="H166" s="34">
        <f>H167+H171</f>
        <v>10481.699999999999</v>
      </c>
      <c r="I166" s="34">
        <f>I167+I171</f>
        <v>7315.799999999999</v>
      </c>
      <c r="J166" s="68">
        <f t="shared" si="11"/>
        <v>69.79593004951487</v>
      </c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</row>
    <row r="167" spans="1:96" s="38" customFormat="1" ht="33" customHeight="1">
      <c r="A167" s="59">
        <f t="shared" si="12"/>
        <v>158</v>
      </c>
      <c r="B167" s="78" t="s">
        <v>79</v>
      </c>
      <c r="C167" s="79"/>
      <c r="D167" s="80"/>
      <c r="E167" s="20">
        <v>1102</v>
      </c>
      <c r="F167" s="12" t="s">
        <v>109</v>
      </c>
      <c r="G167" s="12" t="s">
        <v>2</v>
      </c>
      <c r="H167" s="34">
        <f>H168+H169+H170</f>
        <v>10176.3</v>
      </c>
      <c r="I167" s="34">
        <f>I168+I169+I170</f>
        <v>7010.4</v>
      </c>
      <c r="J167" s="68">
        <f t="shared" si="11"/>
        <v>68.88947849414816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</row>
    <row r="168" spans="1:96" s="38" customFormat="1" ht="15">
      <c r="A168" s="59">
        <f t="shared" si="12"/>
        <v>159</v>
      </c>
      <c r="B168" s="78" t="s">
        <v>47</v>
      </c>
      <c r="C168" s="79"/>
      <c r="D168" s="80"/>
      <c r="E168" s="20">
        <v>1102</v>
      </c>
      <c r="F168" s="12" t="s">
        <v>109</v>
      </c>
      <c r="G168" s="20">
        <v>110</v>
      </c>
      <c r="H168" s="34">
        <v>7282</v>
      </c>
      <c r="I168" s="68">
        <v>5279</v>
      </c>
      <c r="J168" s="68">
        <f t="shared" si="11"/>
        <v>72.49382037901675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</row>
    <row r="169" spans="1:96" s="50" customFormat="1" ht="33" customHeight="1">
      <c r="A169" s="59">
        <f t="shared" si="12"/>
        <v>160</v>
      </c>
      <c r="B169" s="78" t="s">
        <v>67</v>
      </c>
      <c r="C169" s="79"/>
      <c r="D169" s="80"/>
      <c r="E169" s="20">
        <v>1102</v>
      </c>
      <c r="F169" s="12" t="s">
        <v>109</v>
      </c>
      <c r="G169" s="20">
        <v>240</v>
      </c>
      <c r="H169" s="34">
        <v>2745.3</v>
      </c>
      <c r="I169" s="68">
        <v>1661</v>
      </c>
      <c r="J169" s="68">
        <f t="shared" si="11"/>
        <v>60.50340582085746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</row>
    <row r="170" spans="1:96" s="50" customFormat="1" ht="33" customHeight="1">
      <c r="A170" s="59">
        <f t="shared" si="12"/>
        <v>161</v>
      </c>
      <c r="B170" s="149" t="s">
        <v>70</v>
      </c>
      <c r="C170" s="81"/>
      <c r="D170" s="82"/>
      <c r="E170" s="20">
        <v>1102</v>
      </c>
      <c r="F170" s="12" t="s">
        <v>109</v>
      </c>
      <c r="G170" s="20">
        <v>850</v>
      </c>
      <c r="H170" s="34">
        <v>149</v>
      </c>
      <c r="I170" s="68">
        <v>70.4</v>
      </c>
      <c r="J170" s="68">
        <f t="shared" si="11"/>
        <v>47.24832214765101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</row>
    <row r="171" spans="1:96" s="50" customFormat="1" ht="39" customHeight="1">
      <c r="A171" s="59">
        <f t="shared" si="12"/>
        <v>162</v>
      </c>
      <c r="B171" s="111" t="s">
        <v>191</v>
      </c>
      <c r="C171" s="101"/>
      <c r="D171" s="102"/>
      <c r="E171" s="20">
        <v>1102</v>
      </c>
      <c r="F171" s="12" t="s">
        <v>190</v>
      </c>
      <c r="G171" s="12" t="s">
        <v>2</v>
      </c>
      <c r="H171" s="34">
        <v>305.4</v>
      </c>
      <c r="I171" s="68">
        <v>305.4</v>
      </c>
      <c r="J171" s="68">
        <f t="shared" si="11"/>
        <v>100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</row>
    <row r="172" spans="1:96" s="50" customFormat="1" ht="33" customHeight="1">
      <c r="A172" s="59">
        <f t="shared" si="12"/>
        <v>163</v>
      </c>
      <c r="B172" s="78" t="s">
        <v>47</v>
      </c>
      <c r="C172" s="79"/>
      <c r="D172" s="80"/>
      <c r="E172" s="20">
        <v>1102</v>
      </c>
      <c r="F172" s="12" t="s">
        <v>190</v>
      </c>
      <c r="G172" s="20">
        <v>110</v>
      </c>
      <c r="H172" s="34">
        <v>305.4</v>
      </c>
      <c r="I172" s="68">
        <v>305.4</v>
      </c>
      <c r="J172" s="68">
        <f t="shared" si="11"/>
        <v>100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</row>
    <row r="173" spans="1:96" s="50" customFormat="1" ht="23.25" customHeight="1">
      <c r="A173" s="59">
        <f t="shared" si="12"/>
        <v>164</v>
      </c>
      <c r="B173" s="107" t="s">
        <v>146</v>
      </c>
      <c r="C173" s="108"/>
      <c r="D173" s="108"/>
      <c r="E173" s="13" t="s">
        <v>147</v>
      </c>
      <c r="F173" s="10" t="s">
        <v>85</v>
      </c>
      <c r="G173" s="13" t="s">
        <v>2</v>
      </c>
      <c r="H173" s="35">
        <v>585</v>
      </c>
      <c r="I173" s="73">
        <v>208.2</v>
      </c>
      <c r="J173" s="73">
        <f t="shared" si="11"/>
        <v>35.58974358974359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</row>
    <row r="174" spans="1:96" s="50" customFormat="1" ht="24" customHeight="1">
      <c r="A174" s="59">
        <f t="shared" si="12"/>
        <v>165</v>
      </c>
      <c r="B174" s="139" t="s">
        <v>148</v>
      </c>
      <c r="C174" s="140"/>
      <c r="D174" s="140"/>
      <c r="E174" s="9">
        <v>1204</v>
      </c>
      <c r="F174" s="11" t="s">
        <v>85</v>
      </c>
      <c r="G174" s="11" t="s">
        <v>2</v>
      </c>
      <c r="H174" s="33">
        <v>585</v>
      </c>
      <c r="I174" s="69">
        <v>208.2</v>
      </c>
      <c r="J174" s="69">
        <f t="shared" si="11"/>
        <v>35.58974358974359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</row>
    <row r="175" spans="1:96" s="50" customFormat="1" ht="23.25" customHeight="1">
      <c r="A175" s="59">
        <f t="shared" si="12"/>
        <v>166</v>
      </c>
      <c r="B175" s="109" t="s">
        <v>75</v>
      </c>
      <c r="C175" s="138"/>
      <c r="D175" s="138"/>
      <c r="E175" s="12" t="s">
        <v>149</v>
      </c>
      <c r="F175" s="12">
        <v>7000000000</v>
      </c>
      <c r="G175" s="12" t="s">
        <v>2</v>
      </c>
      <c r="H175" s="34">
        <v>585</v>
      </c>
      <c r="I175" s="68">
        <v>208.2</v>
      </c>
      <c r="J175" s="68">
        <f t="shared" si="11"/>
        <v>35.58974358974359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</row>
    <row r="176" spans="1:96" s="50" customFormat="1" ht="21.75" customHeight="1">
      <c r="A176" s="59">
        <f t="shared" si="12"/>
        <v>167</v>
      </c>
      <c r="B176" s="78" t="s">
        <v>71</v>
      </c>
      <c r="C176" s="101"/>
      <c r="D176" s="102"/>
      <c r="E176" s="12" t="s">
        <v>149</v>
      </c>
      <c r="F176" s="12" t="s">
        <v>150</v>
      </c>
      <c r="G176" s="12" t="s">
        <v>2</v>
      </c>
      <c r="H176" s="34">
        <v>585</v>
      </c>
      <c r="I176" s="68">
        <v>208.2</v>
      </c>
      <c r="J176" s="68">
        <f t="shared" si="11"/>
        <v>35.58974358974359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</row>
    <row r="177" spans="1:96" s="50" customFormat="1" ht="33" customHeight="1">
      <c r="A177" s="59">
        <f t="shared" si="12"/>
        <v>168</v>
      </c>
      <c r="B177" s="109" t="s">
        <v>67</v>
      </c>
      <c r="C177" s="138"/>
      <c r="D177" s="138"/>
      <c r="E177" s="12" t="s">
        <v>149</v>
      </c>
      <c r="F177" s="12" t="s">
        <v>150</v>
      </c>
      <c r="G177" s="12" t="s">
        <v>68</v>
      </c>
      <c r="H177" s="34">
        <v>585</v>
      </c>
      <c r="I177" s="68">
        <v>208.2</v>
      </c>
      <c r="J177" s="68">
        <f t="shared" si="11"/>
        <v>35.58974358974359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</row>
    <row r="178" spans="1:10" ht="21" customHeight="1">
      <c r="A178" s="59">
        <f t="shared" si="12"/>
        <v>169</v>
      </c>
      <c r="B178" s="135" t="s">
        <v>66</v>
      </c>
      <c r="C178" s="135"/>
      <c r="D178" s="135"/>
      <c r="E178" s="14"/>
      <c r="F178" s="14"/>
      <c r="G178" s="14"/>
      <c r="H178" s="36">
        <f>H11+H37+H42+H51+H72+H121+H138+H158+H173</f>
        <v>234609.2</v>
      </c>
      <c r="I178" s="36">
        <f>I11+I37+I42+I51+I72+I121+I138+I158+I173</f>
        <v>131254.7</v>
      </c>
      <c r="J178" s="72">
        <f t="shared" si="11"/>
        <v>55.94610100541667</v>
      </c>
    </row>
    <row r="179" spans="1:96" s="26" customFormat="1" ht="22.5" customHeight="1">
      <c r="A179" s="60">
        <f t="shared" si="12"/>
        <v>170</v>
      </c>
      <c r="B179" s="135" t="s">
        <v>58</v>
      </c>
      <c r="C179" s="135"/>
      <c r="D179" s="135"/>
      <c r="E179" s="24"/>
      <c r="F179" s="24"/>
      <c r="G179" s="24"/>
      <c r="H179" s="36">
        <v>-2300</v>
      </c>
      <c r="I179" s="68">
        <v>14772.2</v>
      </c>
      <c r="J179" s="68">
        <f t="shared" si="11"/>
        <v>-642.2695652173913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</row>
    <row r="180" ht="15">
      <c r="A180" s="61"/>
    </row>
    <row r="181" ht="15">
      <c r="A181" s="61"/>
    </row>
    <row r="182" ht="15">
      <c r="A182" s="61"/>
    </row>
    <row r="183" ht="15">
      <c r="A183" s="61"/>
    </row>
  </sheetData>
  <sheetProtection/>
  <mergeCells count="178">
    <mergeCell ref="B139:D139"/>
    <mergeCell ref="B6:J6"/>
    <mergeCell ref="A8:A9"/>
    <mergeCell ref="B8:D9"/>
    <mergeCell ref="E8:E9"/>
    <mergeCell ref="F8:F9"/>
    <mergeCell ref="G8:G9"/>
    <mergeCell ref="H8:H9"/>
    <mergeCell ref="I8:J8"/>
    <mergeCell ref="B164:D164"/>
    <mergeCell ref="B129:D129"/>
    <mergeCell ref="B133:D133"/>
    <mergeCell ref="B137:D137"/>
    <mergeCell ref="B140:D140"/>
    <mergeCell ref="B142:D142"/>
    <mergeCell ref="B136:D136"/>
    <mergeCell ref="B163:D163"/>
    <mergeCell ref="B162:D162"/>
    <mergeCell ref="B150:D150"/>
    <mergeCell ref="B91:D91"/>
    <mergeCell ref="B100:D100"/>
    <mergeCell ref="B128:D128"/>
    <mergeCell ref="B132:D132"/>
    <mergeCell ref="B126:D126"/>
    <mergeCell ref="B127:D127"/>
    <mergeCell ref="B95:D95"/>
    <mergeCell ref="B94:D94"/>
    <mergeCell ref="B117:D117"/>
    <mergeCell ref="B116:D116"/>
    <mergeCell ref="B97:D97"/>
    <mergeCell ref="B96:D96"/>
    <mergeCell ref="B72:D72"/>
    <mergeCell ref="B68:D68"/>
    <mergeCell ref="B75:D75"/>
    <mergeCell ref="B90:D90"/>
    <mergeCell ref="B71:D71"/>
    <mergeCell ref="B84:D84"/>
    <mergeCell ref="B77:D77"/>
    <mergeCell ref="B78:D78"/>
    <mergeCell ref="B170:D170"/>
    <mergeCell ref="B166:D166"/>
    <mergeCell ref="B159:D159"/>
    <mergeCell ref="B151:D151"/>
    <mergeCell ref="B154:D154"/>
    <mergeCell ref="B155:D155"/>
    <mergeCell ref="B169:D169"/>
    <mergeCell ref="B160:D160"/>
    <mergeCell ref="B161:D161"/>
    <mergeCell ref="B165:D165"/>
    <mergeCell ref="B61:D61"/>
    <mergeCell ref="B69:D69"/>
    <mergeCell ref="B70:D70"/>
    <mergeCell ref="B56:D56"/>
    <mergeCell ref="B65:D65"/>
    <mergeCell ref="B64:D64"/>
    <mergeCell ref="B67:D67"/>
    <mergeCell ref="B66:D66"/>
    <mergeCell ref="B62:D62"/>
    <mergeCell ref="B60:D60"/>
    <mergeCell ref="B55:D55"/>
    <mergeCell ref="B59:D59"/>
    <mergeCell ref="B58:D58"/>
    <mergeCell ref="B52:D52"/>
    <mergeCell ref="B54:D54"/>
    <mergeCell ref="B87:D87"/>
    <mergeCell ref="B76:D76"/>
    <mergeCell ref="B104:D104"/>
    <mergeCell ref="B80:D80"/>
    <mergeCell ref="B79:D79"/>
    <mergeCell ref="B81:D81"/>
    <mergeCell ref="B103:D103"/>
    <mergeCell ref="B88:D88"/>
    <mergeCell ref="B99:D99"/>
    <mergeCell ref="B93:D93"/>
    <mergeCell ref="B179:D179"/>
    <mergeCell ref="B178:D178"/>
    <mergeCell ref="B153:D153"/>
    <mergeCell ref="B158:D158"/>
    <mergeCell ref="B168:D168"/>
    <mergeCell ref="B167:D167"/>
    <mergeCell ref="B177:D177"/>
    <mergeCell ref="B174:D174"/>
    <mergeCell ref="B175:D175"/>
    <mergeCell ref="B176:D176"/>
    <mergeCell ref="B21:D21"/>
    <mergeCell ref="B30:D30"/>
    <mergeCell ref="B23:D23"/>
    <mergeCell ref="B24:D24"/>
    <mergeCell ref="B25:D25"/>
    <mergeCell ref="B22:D22"/>
    <mergeCell ref="B26:D26"/>
    <mergeCell ref="B27:D27"/>
    <mergeCell ref="B28:D28"/>
    <mergeCell ref="B29:D29"/>
    <mergeCell ref="B32:D32"/>
    <mergeCell ref="B31:D31"/>
    <mergeCell ref="B42:D42"/>
    <mergeCell ref="B33:D33"/>
    <mergeCell ref="B34:D34"/>
    <mergeCell ref="B35:D35"/>
    <mergeCell ref="B36:D36"/>
    <mergeCell ref="B37:D37"/>
    <mergeCell ref="B38:D38"/>
    <mergeCell ref="B39:D39"/>
    <mergeCell ref="B43:D43"/>
    <mergeCell ref="B47:D47"/>
    <mergeCell ref="B45:D45"/>
    <mergeCell ref="B44:D44"/>
    <mergeCell ref="B46:D46"/>
    <mergeCell ref="B10:D10"/>
    <mergeCell ref="B122:D122"/>
    <mergeCell ref="B121:D121"/>
    <mergeCell ref="B85:D85"/>
    <mergeCell ref="B73:D73"/>
    <mergeCell ref="B101:D101"/>
    <mergeCell ref="B102:D102"/>
    <mergeCell ref="B105:D105"/>
    <mergeCell ref="B41:D41"/>
    <mergeCell ref="B13:D13"/>
    <mergeCell ref="B172:D172"/>
    <mergeCell ref="B157:D157"/>
    <mergeCell ref="B16:D16"/>
    <mergeCell ref="B12:D12"/>
    <mergeCell ref="B57:D57"/>
    <mergeCell ref="B98:D98"/>
    <mergeCell ref="B82:D82"/>
    <mergeCell ref="B86:D86"/>
    <mergeCell ref="B92:D92"/>
    <mergeCell ref="B89:D89"/>
    <mergeCell ref="B11:D11"/>
    <mergeCell ref="B14:D14"/>
    <mergeCell ref="B15:D15"/>
    <mergeCell ref="B51:D51"/>
    <mergeCell ref="B20:D20"/>
    <mergeCell ref="B40:D40"/>
    <mergeCell ref="B17:D17"/>
    <mergeCell ref="B48:D48"/>
    <mergeCell ref="B49:D49"/>
    <mergeCell ref="B18:D18"/>
    <mergeCell ref="B173:D173"/>
    <mergeCell ref="B125:D125"/>
    <mergeCell ref="B124:D124"/>
    <mergeCell ref="B135:D135"/>
    <mergeCell ref="B131:D131"/>
    <mergeCell ref="B130:D130"/>
    <mergeCell ref="B134:D134"/>
    <mergeCell ref="B152:D152"/>
    <mergeCell ref="B156:D156"/>
    <mergeCell ref="B171:D171"/>
    <mergeCell ref="B19:D19"/>
    <mergeCell ref="B107:D107"/>
    <mergeCell ref="B109:D109"/>
    <mergeCell ref="B108:D108"/>
    <mergeCell ref="B83:D83"/>
    <mergeCell ref="B50:D50"/>
    <mergeCell ref="B106:D106"/>
    <mergeCell ref="B74:D74"/>
    <mergeCell ref="B63:D63"/>
    <mergeCell ref="B53:D53"/>
    <mergeCell ref="B111:D111"/>
    <mergeCell ref="B110:D110"/>
    <mergeCell ref="B120:D120"/>
    <mergeCell ref="B118:D118"/>
    <mergeCell ref="B119:D119"/>
    <mergeCell ref="B115:D115"/>
    <mergeCell ref="B114:D114"/>
    <mergeCell ref="B112:D112"/>
    <mergeCell ref="B113:D113"/>
    <mergeCell ref="B123:D123"/>
    <mergeCell ref="B149:D149"/>
    <mergeCell ref="B144:D144"/>
    <mergeCell ref="B146:D146"/>
    <mergeCell ref="B145:D145"/>
    <mergeCell ref="B147:D147"/>
    <mergeCell ref="B148:D148"/>
    <mergeCell ref="B143:D143"/>
    <mergeCell ref="B141:D141"/>
    <mergeCell ref="B138:D138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2018-10-18T10:40:47Z</cp:lastPrinted>
  <dcterms:created xsi:type="dcterms:W3CDTF">2008-11-05T03:21:10Z</dcterms:created>
  <dcterms:modified xsi:type="dcterms:W3CDTF">2018-10-18T10:47:15Z</dcterms:modified>
  <cp:category/>
  <cp:version/>
  <cp:contentType/>
  <cp:contentStatus/>
</cp:coreProperties>
</file>